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bookViews>
    <workbookView xWindow="0" yWindow="0" windowWidth="28800" windowHeight="12330"/>
  </bookViews>
  <sheets>
    <sheet name="Formato_Evaluación_Practica" sheetId="1" r:id="rId1"/>
    <sheet name="Rúbrica" sheetId="2" r:id="rId2"/>
    <sheet name="Datos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2" l="1"/>
  <c r="G27" i="2"/>
  <c r="D34" i="1"/>
  <c r="G19" i="2"/>
  <c r="G23" i="2"/>
  <c r="G9" i="2"/>
  <c r="G5" i="2"/>
  <c r="G40" i="2" l="1"/>
  <c r="E35" i="4"/>
  <c r="E36" i="4"/>
  <c r="E37" i="4"/>
  <c r="E34" i="4"/>
  <c r="E31" i="4"/>
  <c r="E32" i="4"/>
  <c r="E33" i="4"/>
  <c r="E30" i="4"/>
  <c r="G33" i="2" s="1"/>
  <c r="E29" i="4"/>
  <c r="G31" i="2" s="1"/>
  <c r="D36" i="1" s="1"/>
  <c r="E28" i="4"/>
  <c r="G29" i="2" s="1"/>
  <c r="D35" i="1" s="1"/>
  <c r="E23" i="4"/>
  <c r="E24" i="4"/>
  <c r="E25" i="4"/>
  <c r="E26" i="4"/>
  <c r="E27" i="4"/>
  <c r="E22" i="4"/>
  <c r="E20" i="4"/>
  <c r="E21" i="4"/>
  <c r="E19" i="4"/>
  <c r="E18" i="4"/>
  <c r="E17" i="4"/>
  <c r="E16" i="4"/>
  <c r="E14" i="4"/>
  <c r="E15" i="4"/>
  <c r="E13" i="4"/>
  <c r="D32" i="1" s="1"/>
  <c r="E9" i="4"/>
  <c r="E10" i="4"/>
  <c r="E11" i="4"/>
  <c r="E12" i="4"/>
  <c r="E8" i="4"/>
  <c r="E6" i="4"/>
  <c r="E7" i="4"/>
  <c r="E5" i="4"/>
  <c r="D31" i="1" l="1"/>
  <c r="G36" i="2"/>
  <c r="D38" i="1" s="1"/>
  <c r="D37" i="1"/>
  <c r="D33" i="1"/>
  <c r="D30" i="1"/>
  <c r="E4" i="4" l="1"/>
  <c r="E3" i="4"/>
  <c r="E2" i="4"/>
  <c r="D29" i="1" l="1"/>
  <c r="D39" i="1" s="1"/>
  <c r="G41" i="1" s="1"/>
</calcChain>
</file>

<file path=xl/sharedStrings.xml><?xml version="1.0" encoding="utf-8"?>
<sst xmlns="http://schemas.openxmlformats.org/spreadsheetml/2006/main" count="340" uniqueCount="151">
  <si>
    <t>INFORMACIÓN DEL EVALUADOR</t>
  </si>
  <si>
    <t>Cargo</t>
  </si>
  <si>
    <t>Nombre y Apellidos</t>
  </si>
  <si>
    <t>Programa</t>
  </si>
  <si>
    <t>Facultad</t>
  </si>
  <si>
    <t>Fecha Entrega Informe</t>
  </si>
  <si>
    <t>Em@il Institucional</t>
  </si>
  <si>
    <t>Criterio de Evaluación</t>
  </si>
  <si>
    <t>Puntaje de Evaluación</t>
  </si>
  <si>
    <t>Observaciones generales</t>
  </si>
  <si>
    <t>Total</t>
  </si>
  <si>
    <t>Calificación final</t>
  </si>
  <si>
    <t>Nota mínima aprobatoria</t>
  </si>
  <si>
    <t>Firma del Evaluador</t>
  </si>
  <si>
    <t>2. Identificación del Problema</t>
  </si>
  <si>
    <t>CONCEPTO FINAL DE APROBACIÓN 
(Aprobado, Aprobado con Correcciones, Pendiente de Aprobación, Aplazado o Anulado)</t>
  </si>
  <si>
    <t>ESCRIBA EN MAYUSCULA NEGRILLA, ARIAL 14</t>
  </si>
  <si>
    <t>Nombre Legible</t>
  </si>
  <si>
    <t>Recibido</t>
  </si>
  <si>
    <t>Anexar firma digital</t>
  </si>
  <si>
    <t>Excelente</t>
  </si>
  <si>
    <t>Calificación</t>
  </si>
  <si>
    <t>Puntaje (0 a 5)</t>
  </si>
  <si>
    <t>Bueno</t>
  </si>
  <si>
    <t>Insuficiente</t>
  </si>
  <si>
    <t>Criterios</t>
  </si>
  <si>
    <t>Ponderación</t>
  </si>
  <si>
    <t>Puntaje (0-100)</t>
  </si>
  <si>
    <t>Cronograma (5%)</t>
  </si>
  <si>
    <t>Bibliografía (5%)</t>
  </si>
  <si>
    <t>Puntaje (0 a 15)</t>
  </si>
  <si>
    <t>Describe la  necesidad identificada pero la argumentación de los estudios, informes, diagnósticos son débiles</t>
  </si>
  <si>
    <t>No describe la  necesidad identificada argumentada con estudios, informes, diagnósticos debidamente citados en el cuerpo del texto</t>
  </si>
  <si>
    <t>La formulación del problema se  delimita a través de una pregunta que contempla el qué, quiénes y en dónde.</t>
  </si>
  <si>
    <t>La formulación del problema se delimita a través de una pregunta pero, no  contempla el qué, quiénes y en dónde como estructura</t>
  </si>
  <si>
    <t xml:space="preserve">La formulación del problema no se delimita a través de una pregunta que contempla el qué, quiénes y en dónde </t>
  </si>
  <si>
    <t>Describe y/o cuantifica desde una perspectiva teórica, metodológica, práctica o social  el impacto potencial de los resultados de la investigación, evidenciando a quienes benefició, es decir, el  para qué del proyecto.</t>
  </si>
  <si>
    <t>Identifica el impacto potencial de los resultados de la investigación pero no evidencia a quienes benefició</t>
  </si>
  <si>
    <t>No identifica el impacto potencial de los resultados de la investigación ni evidencia a quienes benefició.</t>
  </si>
  <si>
    <t>Describe la relevancia que tiene el estudio para las políticas institucionales, para la carrera o profesión, para la universidad y para la sociedad en general</t>
  </si>
  <si>
    <t>Describe la relevancia que tiene el estudio para las políticas institucionales sin mencionar la aplicación para la profesión, la universidad y la sociedad.</t>
  </si>
  <si>
    <t>No describe la relevancia que tiene el estudio para las políticas institucionales ni menciona la aplicación para la profesión, la universidad y la sociedad.</t>
  </si>
  <si>
    <t>Puntaje (0 a 10)</t>
  </si>
  <si>
    <t>Formula un objetivo utilizando más de un verbo en infinitivo.</t>
  </si>
  <si>
    <t>Formula un objetivo sin utilizar un verbo en infinitivo.</t>
  </si>
  <si>
    <t>Enuncia objetivos específicos utilizando para cada objetivo un verbo en infinitivo e indicando el qué, el para qué y el cómo.</t>
  </si>
  <si>
    <t>Enuncia objetivos específicos utilizando para cada objetivo más de un verbo en infinitivo e indicando el qué, el para qué o el cómo.</t>
  </si>
  <si>
    <t>Enuncia objetivos específicos sin utilizar verbos en infinitivo y no indica el qué, el para qué y el cómo.</t>
  </si>
  <si>
    <t>Los objetivos especificos describen los resultados de forma medible.</t>
  </si>
  <si>
    <t>Plantea objetivos específicos, pero no es claro la forma de medición</t>
  </si>
  <si>
    <t>Los objetivos específicos no son medibles.</t>
  </si>
  <si>
    <t>Aplica inadecuadamente las normas internacional para referenciar.</t>
  </si>
  <si>
    <t>No aplica normas internacionales de referenciación.</t>
  </si>
  <si>
    <t>Presenta múltiples errores ortográficos en el cuerpo del texto.</t>
  </si>
  <si>
    <t>Las ideas son confusas producto de la baja estructura en la redacción de las frases.</t>
  </si>
  <si>
    <t>No comunica adecuadamente las ideas a través de frases estructuradas.</t>
  </si>
  <si>
    <t>Existe coherencia entre párrafos, por lo tanto, se facilita la comprensión del texto.</t>
  </si>
  <si>
    <t>La coherencia entre párrafos no es continúa, afectando la adecuada comprensión del texto.</t>
  </si>
  <si>
    <t>No existe coherencia entre párrafos, por lo tanto, no se facilita la comprensión del texto.</t>
  </si>
  <si>
    <t>Planteamiento y formulación del problema</t>
  </si>
  <si>
    <t>Justificación</t>
  </si>
  <si>
    <t>Objetivo general</t>
  </si>
  <si>
    <t>Objetivos específicos</t>
  </si>
  <si>
    <t>Criterios de evaluación</t>
  </si>
  <si>
    <t>Presupuesto</t>
  </si>
  <si>
    <t>Cronograma de Actividades</t>
  </si>
  <si>
    <t>Presupuesto (5%)</t>
  </si>
  <si>
    <t>Bibliografía</t>
  </si>
  <si>
    <t>PUNTAJE TOTAL</t>
  </si>
  <si>
    <t>Aspectos Genrales (5%)</t>
  </si>
  <si>
    <t>Aspectos de Generales</t>
  </si>
  <si>
    <t>5. Objetivos Específicos</t>
  </si>
  <si>
    <t>3.5</t>
  </si>
  <si>
    <t>Aplica la norma internacional para referenciar,  acorde con el área de conocimiento:APA, IEEE XXX</t>
  </si>
  <si>
    <t>El objetivo se redacta de forma clara utilizando un verbo en infinitivo.</t>
  </si>
  <si>
    <t>La redaccion es fluida, clara y entendible. No presenta errores ortográficos</t>
  </si>
  <si>
    <t>La redaccion es fluida, clara y entendible. Presenta pocos errores de ortografía en el desarrollo del texto.</t>
  </si>
  <si>
    <t>Describe la problemática y la argumenta con estudios y diagnósticos. Se plantea bien el momento macro  y micro del problema, lo cual permite ver que si hay un pronostico y su control debidamente citados en el cuerpo del texto.</t>
  </si>
  <si>
    <t>La sintaxis es precisa en  el tema, es decir, logra comunicar las ideas a través de frases coherentes.</t>
  </si>
  <si>
    <t>PROGRAMA INGENIERIA DE SISTEMAS
COMITÉ DE INVESTIGACIÓN
FORMATO DE EVALUACIÓN DE PRACTICA ACADEMICA</t>
  </si>
  <si>
    <t>INFORMACIÓN DEL  ESTUDIANTE</t>
  </si>
  <si>
    <t>INFORMACION GENERAL DE LA PRACTICA ACADEMICA</t>
  </si>
  <si>
    <t xml:space="preserve">Título </t>
  </si>
  <si>
    <t>Empresa o Entidad</t>
  </si>
  <si>
    <t>INFORME GENERAL DE LA EVALUACIÓN DE LA PRACTICA ACADEMICA</t>
  </si>
  <si>
    <t>1. Titulo de la Practica</t>
  </si>
  <si>
    <t xml:space="preserve">3. Justificación </t>
  </si>
  <si>
    <t>4. Objetivo General</t>
  </si>
  <si>
    <t>Identificación</t>
  </si>
  <si>
    <t>Supervisor de la Empresa</t>
  </si>
  <si>
    <t>RÚBRICA DE EVALUACIÓN DE PRACTICA ACADEMICA</t>
  </si>
  <si>
    <t>Título de la practica</t>
  </si>
  <si>
    <t>Precisa el tema de la Practica y éste se enmarca en las líneas de investigación institucionales</t>
  </si>
  <si>
    <t>Precisa el tema de la practica pero se deja muy ambigua la linea de investigación en la formulación del título</t>
  </si>
  <si>
    <t>No precisa el tema de la practica.</t>
  </si>
  <si>
    <t xml:space="preserve">Indica a quiénes  beneficiará  y en dónde se desarrollará la practica, la delimitación es clara para el beneficio que genera el proyecto.
</t>
  </si>
  <si>
    <t>Indica a quiénes beneficiará o en dónde se desarrollará la practica.</t>
  </si>
  <si>
    <t>No indica a quiénes beneficiará ni en dónde se desarrollará la practica.</t>
  </si>
  <si>
    <t>El título es claro y conciso, transmitiendo de manera efectiva el tema de la practica.</t>
  </si>
  <si>
    <t>El título no es tan comprensible, debería ser conciso y transmitir el tema dela practica de manera más efectiva.</t>
  </si>
  <si>
    <t>El título es confuso y no transmite claramente el propósito de la practica.</t>
  </si>
  <si>
    <t xml:space="preserve">Evidencia de forma clara el enfoque de la practica lo  cual permite delimitarla. </t>
  </si>
  <si>
    <t>Describe el contexto  pero no el objeto de la practica.</t>
  </si>
  <si>
    <t xml:space="preserve">No delimita el objeto de la practica. </t>
  </si>
  <si>
    <t>Demuestra el impacto que tendrán los resultados de la practica, evidenciando a quienes beneficia y  la transformación que produciran.</t>
  </si>
  <si>
    <t>Demuestra el impacto que tendrán los resultados de la practica, pero la argumentación para sustentar a quienes beneficia y  la transformación que produciría, es baja.</t>
  </si>
  <si>
    <t>No demuestra el impacto que tendrán los resultados de la practica, ni evidencia a quienes beneficia, ni  la transformación que se produciría.</t>
  </si>
  <si>
    <t>Identifica y explica la transformación que se producirá como resultado de la practica.</t>
  </si>
  <si>
    <t>Identifica pero no  explica la transformación que se producirá como resultado de la practica.</t>
  </si>
  <si>
    <t>No identifica,  ni explica la transformación que se producirá como resultado de la practica.</t>
  </si>
  <si>
    <t>La justificación es coherente con la problemática y los objetivos de la practica.</t>
  </si>
  <si>
    <t>La justificación no es completamente coherente y/o clara con la problemática o los objetivos de la practica.</t>
  </si>
  <si>
    <t>La justificación no es coherente con la problemática y los objetivos de la practica.</t>
  </si>
  <si>
    <t>El objetivo general presentado contiene en su redacción el  qué, el para qué y el cómo se realizó la practica.</t>
  </si>
  <si>
    <t xml:space="preserve"> El objetivo presentado contiene en su redacción el  qué, pero no el para qué ni el cómo se realizó la practica.</t>
  </si>
  <si>
    <t xml:space="preserve"> El objetivo  no contiene en su redacción el  qué, el para qué y  el cómo se realizó la practica.</t>
  </si>
  <si>
    <t>El objetivo demuestra coherencia con el planteamiento del problema de la practica y es alcanzable.</t>
  </si>
  <si>
    <t>El objetivo demuestra coherencia con planteamiento del problema de la practica y sin embargo no es alcanzable.</t>
  </si>
  <si>
    <t>El objetivo no demuestra coherencia con el planteamiento del problema de la practica y no es alcanzable.</t>
  </si>
  <si>
    <t>Formula menos de tres objetivos especìficos y èstos no garantizan el alcance del objetivo principal.</t>
  </si>
  <si>
    <t>Formula al menos tres (3) objetivos específicos, pero no garantizan alcanzar el objetivo principal de la practica.</t>
  </si>
  <si>
    <t>Formula al menos tres (3) objetivos específicos, indicando cómo se alcanzara objetivo principal de la practica.</t>
  </si>
  <si>
    <t>Metodología Propuesta</t>
  </si>
  <si>
    <t>Incluye una metodologia a seguir para el desarrollo de la practica con sus respectivas fases. Describe los resultados que se esperan lograr en relación con las preguntas y los objetivos propuestos.</t>
  </si>
  <si>
    <t>Incluye una metodologia a seguir para el desarrollo de la practica con sus respectivas fases. No describe con claridad los resultados que se esperan lograr en relación con las preguntas y los objetivos propuestos.</t>
  </si>
  <si>
    <t>No incluye una metodologia a seguir para el desarrollo de la practica con sus respectivas fases. No describe con claridad los resultados que se esperan lograr en relación con las preguntas y los objetivos propuestos.</t>
  </si>
  <si>
    <t>Describe  los recursos humanos y financieros necesarios para la practica en los formatos establecidos para ello</t>
  </si>
  <si>
    <t>No relaciona los recursos humanos y financieros necesarios para la practica.</t>
  </si>
  <si>
    <t>No relaciona las actividades de la  practica,ni le asigna tiempos de ejecución.</t>
  </si>
  <si>
    <t>Relaciona los recursos pero se presentan incompletos.</t>
  </si>
  <si>
    <t>Muestra de forma estructurada las diferentes actividades a realizar para el desarrollo de lapractica indicando tanto el orden de las actividades como su respectiva duración (meses o semanas),siendo coherentes con las fases  descritas.</t>
  </si>
  <si>
    <t>Muestra de forma estructurada las diferentes actividades a realizar para el desarrollo de la investigación indicando tanto el orden de las actividades como su respectiva duración (meses o semanas), pero no tienen coherencia con las fases  descritas.</t>
  </si>
  <si>
    <t>El documento presenta mínimo 10 referencias  de uso institucional</t>
  </si>
  <si>
    <t>El documento presenta entre 5 y 10 referencias</t>
  </si>
  <si>
    <t>El documento presenta menos de 5 referencias</t>
  </si>
  <si>
    <t>La presentación del documento  NO se evidencia  cumplimiento de los párametros descritos en el formato   institucional del Programa, para el  informe final de practica académica.</t>
  </si>
  <si>
    <t>La presentación del documento  evidencia cumplimiento de todos los párametros de forma descritos en el formato   institucional del Programa, para el  informe final de practica académica.</t>
  </si>
  <si>
    <t>La presentación del documento  evidencia  cumplimiento de algunos de los párametros descritos en el formato   institucional del Programa, para el  informe final de practica académica.</t>
  </si>
  <si>
    <t>6. Metodología</t>
  </si>
  <si>
    <t>7. Presupuesto</t>
  </si>
  <si>
    <t>8. Cronograma de Actividades</t>
  </si>
  <si>
    <t>9. Bibliografía</t>
  </si>
  <si>
    <t>10. Aspectos Generales del Documento</t>
  </si>
  <si>
    <t>Puntaje (0 a 20)</t>
  </si>
  <si>
    <t>Título  (10%)</t>
  </si>
  <si>
    <t>Planteamiento y formulación del problema (10%)</t>
  </si>
  <si>
    <t>Justificación (10%)</t>
  </si>
  <si>
    <t>Objetivo general (15%)</t>
  </si>
  <si>
    <t>Objetivos específicos (20%)</t>
  </si>
  <si>
    <t>Marco Referencial (0%)</t>
  </si>
  <si>
    <t xml:space="preserve"> metodología (15%)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</si>
</sst>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2"/>
      <name val="Arial Narrow"/>
      <family val="2"/>
    </font>
    <font>
      <b/>
      <u/>
      <sz val="11"/>
      <color theme="10"/>
      <name val="Arial Narrow"/>
      <family val="2"/>
    </font>
    <font>
      <sz val="11"/>
      <color theme="0" tint="-0.14999847407452621"/>
      <name val="Calibri"/>
      <family val="2"/>
      <scheme val="minor"/>
    </font>
    <font>
      <b/>
      <sz val="9.5"/>
      <name val="Arial"/>
      <family val="2"/>
    </font>
    <font>
      <sz val="9.5"/>
      <name val="Arial"/>
      <family val="2"/>
    </font>
    <font>
      <b/>
      <sz val="9.5"/>
      <color rgb="FF333333"/>
      <name val="Arial"/>
      <family val="2"/>
    </font>
    <font>
      <sz val="9.5"/>
      <color rgb="FF333333"/>
      <name val="Arial"/>
      <family val="2"/>
    </font>
    <font>
      <sz val="9.5"/>
      <color theme="1"/>
      <name val="Arial"/>
      <family val="2"/>
    </font>
    <font>
      <b/>
      <sz val="14"/>
      <name val="Arial"/>
      <family val="2"/>
    </font>
    <font>
      <sz val="11"/>
      <color theme="0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indexed="64"/>
      </left>
      <right/>
      <top style="thin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/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 tint="0.34998626667073579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3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8" xfId="0" applyBorder="1"/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/>
    <xf numFmtId="0" fontId="11" fillId="2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0" fillId="6" borderId="6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2" fontId="10" fillId="0" borderId="6" xfId="0" applyNumberFormat="1" applyFont="1" applyBorder="1" applyAlignment="1">
      <alignment horizontal="center" vertical="center"/>
    </xf>
    <xf numFmtId="0" fontId="11" fillId="7" borderId="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wrapText="1"/>
    </xf>
    <xf numFmtId="0" fontId="0" fillId="2" borderId="0" xfId="0" applyFill="1"/>
    <xf numFmtId="0" fontId="0" fillId="2" borderId="1" xfId="0" applyFill="1" applyBorder="1"/>
    <xf numFmtId="164" fontId="2" fillId="4" borderId="12" xfId="0" applyNumberFormat="1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2" fontId="10" fillId="0" borderId="6" xfId="0" applyNumberFormat="1" applyFont="1" applyBorder="1" applyAlignment="1">
      <alignment horizontal="center" vertical="center"/>
    </xf>
    <xf numFmtId="0" fontId="11" fillId="8" borderId="1" xfId="0" applyFont="1" applyFill="1" applyBorder="1" applyAlignment="1">
      <alignment horizontal="left" vertical="center" wrapText="1"/>
    </xf>
    <xf numFmtId="0" fontId="11" fillId="8" borderId="1" xfId="0" applyFont="1" applyFill="1" applyBorder="1" applyProtection="1">
      <protection locked="0"/>
    </xf>
    <xf numFmtId="0" fontId="13" fillId="8" borderId="1" xfId="0" applyFont="1" applyFill="1" applyBorder="1" applyAlignment="1">
      <alignment horizontal="center" vertical="center" wrapText="1"/>
    </xf>
    <xf numFmtId="0" fontId="0" fillId="8" borderId="1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8" fillId="0" borderId="0" xfId="1" applyFont="1" applyAlignment="1">
      <alignment horizontal="left"/>
    </xf>
    <xf numFmtId="0" fontId="8" fillId="0" borderId="34" xfId="1" applyFont="1" applyBorder="1" applyAlignment="1">
      <alignment horizontal="left"/>
    </xf>
    <xf numFmtId="0" fontId="0" fillId="0" borderId="5" xfId="0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2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/>
    </xf>
    <xf numFmtId="2" fontId="0" fillId="0" borderId="12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7" fillId="3" borderId="0" xfId="0" applyFont="1" applyFill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34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0" fillId="6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2" fontId="10" fillId="0" borderId="25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/>
    </xf>
    <xf numFmtId="2" fontId="10" fillId="0" borderId="25" xfId="0" applyNumberFormat="1" applyFont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1031240</xdr:colOff>
      <xdr:row>1</xdr:row>
      <xdr:rowOff>109220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1240" cy="2997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1</xdr:row>
      <xdr:rowOff>119380</xdr:rowOff>
    </xdr:from>
    <xdr:to>
      <xdr:col>1</xdr:col>
      <xdr:colOff>345440</xdr:colOff>
      <xdr:row>2</xdr:row>
      <xdr:rowOff>262890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0" y="309880"/>
          <a:ext cx="1459865" cy="33401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rto="http://schemas.microsoft.com/office/word/2006/arto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ES" sz="700" b="1">
              <a:solidFill>
                <a:srgbClr val="00B050"/>
              </a:solidFill>
              <a:effectLst/>
              <a:latin typeface="Arial" panose="020B0604020202020204" pitchFamily="34" charset="0"/>
              <a:ea typeface="Arial MT"/>
              <a:cs typeface="Arial MT"/>
            </a:rPr>
            <a:t>Programa </a:t>
          </a:r>
          <a:endParaRPr lang="es-CO" sz="1100">
            <a:effectLst/>
            <a:latin typeface="Arial MT"/>
            <a:ea typeface="Arial MT"/>
            <a:cs typeface="Arial MT"/>
          </a:endParaRPr>
        </a:p>
        <a:p>
          <a:pPr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ES" sz="700">
              <a:solidFill>
                <a:srgbClr val="00B050"/>
              </a:solidFill>
              <a:effectLst/>
              <a:latin typeface="Arial" panose="020B0604020202020204" pitchFamily="34" charset="0"/>
              <a:ea typeface="Arial MT"/>
              <a:cs typeface="Arial MT"/>
            </a:rPr>
            <a:t>Ingeniería de Sistemas</a:t>
          </a:r>
          <a:endParaRPr lang="es-CO" sz="1100">
            <a:effectLst/>
            <a:latin typeface="Arial MT"/>
            <a:ea typeface="Arial MT"/>
            <a:cs typeface="Arial MT"/>
          </a:endParaRPr>
        </a:p>
      </xdr:txBody>
    </xdr:sp>
    <xdr:clientData/>
  </xdr:twoCellAnchor>
  <xdr:twoCellAnchor editAs="oneCell">
    <xdr:from>
      <xdr:col>5</xdr:col>
      <xdr:colOff>238126</xdr:colOff>
      <xdr:row>0</xdr:row>
      <xdr:rowOff>0</xdr:rowOff>
    </xdr:from>
    <xdr:to>
      <xdr:col>6</xdr:col>
      <xdr:colOff>161926</xdr:colOff>
      <xdr:row>3</xdr:row>
      <xdr:rowOff>0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52901" y="0"/>
          <a:ext cx="68580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m@il%20Instituciona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J19" sqref="J19"/>
    </sheetView>
  </sheetViews>
  <sheetFormatPr baseColWidth="10" defaultRowHeight="15" x14ac:dyDescent="0.25"/>
  <cols>
    <col min="1" max="1" width="16.7109375" customWidth="1"/>
    <col min="2" max="2" width="7.7109375" customWidth="1"/>
    <col min="7" max="7" width="13.85546875" customWidth="1"/>
  </cols>
  <sheetData>
    <row r="1" spans="1:8" x14ac:dyDescent="0.25">
      <c r="A1" s="63"/>
      <c r="B1" s="79" t="s">
        <v>79</v>
      </c>
      <c r="C1" s="80"/>
      <c r="D1" s="80"/>
      <c r="E1" s="80"/>
      <c r="F1" s="63"/>
      <c r="G1" s="63"/>
    </row>
    <row r="2" spans="1:8" x14ac:dyDescent="0.25">
      <c r="A2" s="63"/>
      <c r="B2" s="80"/>
      <c r="C2" s="80"/>
      <c r="D2" s="80"/>
      <c r="E2" s="80"/>
      <c r="F2" s="63"/>
      <c r="G2" s="63"/>
    </row>
    <row r="3" spans="1:8" ht="29.25" customHeight="1" x14ac:dyDescent="0.25">
      <c r="A3" s="63"/>
      <c r="B3" s="80"/>
      <c r="C3" s="80"/>
      <c r="D3" s="80"/>
      <c r="E3" s="80"/>
      <c r="F3" s="63"/>
      <c r="G3" s="63"/>
    </row>
    <row r="4" spans="1:8" x14ac:dyDescent="0.25">
      <c r="A4" s="63"/>
      <c r="B4" s="63"/>
      <c r="C4" s="63"/>
      <c r="D4" s="63"/>
      <c r="E4" s="63"/>
      <c r="F4" s="63"/>
      <c r="G4" s="63"/>
    </row>
    <row r="5" spans="1:8" ht="16.5" x14ac:dyDescent="0.3">
      <c r="A5" s="81" t="s">
        <v>5</v>
      </c>
      <c r="B5" s="81"/>
      <c r="C5" s="45"/>
      <c r="D5" s="45"/>
      <c r="E5" s="45"/>
      <c r="F5" s="45"/>
      <c r="G5" s="45"/>
    </row>
    <row r="6" spans="1:8" ht="16.5" x14ac:dyDescent="0.25">
      <c r="A6" s="82"/>
      <c r="B6" s="82"/>
      <c r="C6" s="82"/>
      <c r="D6" s="82"/>
      <c r="E6" s="82"/>
      <c r="F6" s="82"/>
      <c r="G6" s="82"/>
    </row>
    <row r="7" spans="1:8" ht="15.75" x14ac:dyDescent="0.25">
      <c r="A7" s="70" t="s">
        <v>0</v>
      </c>
      <c r="B7" s="70"/>
      <c r="C7" s="70"/>
      <c r="D7" s="70"/>
      <c r="E7" s="70"/>
      <c r="F7" s="70"/>
      <c r="G7" s="70"/>
    </row>
    <row r="8" spans="1:8" x14ac:dyDescent="0.25">
      <c r="A8" s="1"/>
      <c r="B8" s="1"/>
      <c r="C8" s="1"/>
      <c r="D8" s="1"/>
      <c r="E8" s="1"/>
      <c r="F8" s="1"/>
      <c r="G8" s="1"/>
    </row>
    <row r="9" spans="1:8" ht="18" customHeight="1" x14ac:dyDescent="0.3">
      <c r="A9" s="72" t="s">
        <v>2</v>
      </c>
      <c r="B9" s="73"/>
      <c r="C9" s="83"/>
      <c r="D9" s="84"/>
      <c r="E9" s="84"/>
      <c r="F9" s="84"/>
      <c r="G9" s="85"/>
      <c r="H9" s="2"/>
    </row>
    <row r="10" spans="1:8" ht="16.5" x14ac:dyDescent="0.3">
      <c r="A10" s="72" t="s">
        <v>1</v>
      </c>
      <c r="B10" s="73"/>
      <c r="C10" s="35"/>
      <c r="D10" s="36"/>
      <c r="E10" s="36"/>
      <c r="F10" s="36"/>
      <c r="G10" s="37"/>
    </row>
    <row r="11" spans="1:8" ht="16.5" x14ac:dyDescent="0.3">
      <c r="A11" s="72" t="s">
        <v>3</v>
      </c>
      <c r="B11" s="73"/>
      <c r="C11" s="45"/>
      <c r="D11" s="45"/>
      <c r="E11" s="45"/>
      <c r="F11" s="45"/>
      <c r="G11" s="45"/>
    </row>
    <row r="12" spans="1:8" ht="16.5" x14ac:dyDescent="0.3">
      <c r="A12" s="72" t="s">
        <v>4</v>
      </c>
      <c r="B12" s="73"/>
      <c r="C12" s="86"/>
      <c r="D12" s="47"/>
      <c r="E12" s="47"/>
      <c r="F12" s="47"/>
      <c r="G12" s="87"/>
    </row>
    <row r="13" spans="1:8" x14ac:dyDescent="0.25">
      <c r="A13" s="63"/>
      <c r="B13" s="63"/>
      <c r="C13" s="63"/>
      <c r="D13" s="63"/>
      <c r="E13" s="63"/>
      <c r="F13" s="63"/>
      <c r="G13" s="63"/>
    </row>
    <row r="14" spans="1:8" ht="15.75" x14ac:dyDescent="0.25">
      <c r="A14" s="70" t="s">
        <v>80</v>
      </c>
      <c r="B14" s="70"/>
      <c r="C14" s="70"/>
      <c r="D14" s="70"/>
      <c r="E14" s="70"/>
      <c r="F14" s="70"/>
      <c r="G14" s="70"/>
    </row>
    <row r="15" spans="1:8" x14ac:dyDescent="0.25">
      <c r="A15" s="63"/>
      <c r="B15" s="63"/>
      <c r="C15" s="63"/>
      <c r="D15" s="63"/>
      <c r="E15" s="63"/>
      <c r="F15" s="63"/>
      <c r="G15" s="63"/>
    </row>
    <row r="16" spans="1:8" ht="16.5" x14ac:dyDescent="0.3">
      <c r="A16" s="72" t="s">
        <v>2</v>
      </c>
      <c r="B16" s="73"/>
      <c r="C16" s="45"/>
      <c r="D16" s="45"/>
      <c r="E16" s="45"/>
      <c r="F16" s="45"/>
      <c r="G16" s="45"/>
    </row>
    <row r="17" spans="1:7" ht="16.5" x14ac:dyDescent="0.3">
      <c r="A17" s="72" t="s">
        <v>88</v>
      </c>
      <c r="B17" s="73"/>
      <c r="C17" s="78"/>
      <c r="D17" s="78"/>
      <c r="E17" s="78"/>
      <c r="F17" s="78"/>
      <c r="G17" s="78"/>
    </row>
    <row r="18" spans="1:7" ht="16.5" customHeight="1" x14ac:dyDescent="0.3">
      <c r="A18" s="38" t="s">
        <v>6</v>
      </c>
      <c r="B18" s="39"/>
      <c r="C18" s="35"/>
      <c r="D18" s="36"/>
      <c r="E18" s="36"/>
      <c r="F18" s="36"/>
      <c r="G18" s="37"/>
    </row>
    <row r="19" spans="1:7" x14ac:dyDescent="0.25">
      <c r="A19" s="63"/>
      <c r="B19" s="63"/>
      <c r="C19" s="63"/>
      <c r="D19" s="63"/>
      <c r="E19" s="63"/>
      <c r="F19" s="63"/>
      <c r="G19" s="63"/>
    </row>
    <row r="20" spans="1:7" ht="15.75" x14ac:dyDescent="0.25">
      <c r="A20" s="70" t="s">
        <v>81</v>
      </c>
      <c r="B20" s="70"/>
      <c r="C20" s="70"/>
      <c r="D20" s="70"/>
      <c r="E20" s="70"/>
      <c r="F20" s="70"/>
      <c r="G20" s="70"/>
    </row>
    <row r="21" spans="1:7" x14ac:dyDescent="0.25">
      <c r="A21" s="63"/>
      <c r="B21" s="63"/>
      <c r="C21" s="63"/>
      <c r="D21" s="63"/>
      <c r="E21" s="63"/>
      <c r="F21" s="63"/>
      <c r="G21" s="63"/>
    </row>
    <row r="22" spans="1:7" ht="16.5" x14ac:dyDescent="0.3">
      <c r="A22" s="72" t="s">
        <v>82</v>
      </c>
      <c r="B22" s="73"/>
      <c r="C22" s="45"/>
      <c r="D22" s="45"/>
      <c r="E22" s="45"/>
      <c r="F22" s="45"/>
      <c r="G22" s="45"/>
    </row>
    <row r="23" spans="1:7" ht="16.5" x14ac:dyDescent="0.3">
      <c r="A23" s="72" t="s">
        <v>83</v>
      </c>
      <c r="B23" s="73"/>
      <c r="C23" s="35"/>
      <c r="D23" s="36"/>
      <c r="E23" s="36"/>
      <c r="F23" s="36"/>
      <c r="G23" s="37"/>
    </row>
    <row r="24" spans="1:7" ht="16.5" x14ac:dyDescent="0.3">
      <c r="A24" s="72" t="s">
        <v>89</v>
      </c>
      <c r="B24" s="73"/>
      <c r="C24" s="45"/>
      <c r="D24" s="45"/>
      <c r="E24" s="45"/>
      <c r="F24" s="45"/>
      <c r="G24" s="45"/>
    </row>
    <row r="25" spans="1:7" ht="19.5" customHeight="1" x14ac:dyDescent="0.3">
      <c r="A25" s="76"/>
      <c r="B25" s="77"/>
      <c r="C25" s="35"/>
      <c r="D25" s="36"/>
      <c r="E25" s="36"/>
      <c r="F25" s="36"/>
      <c r="G25" s="37"/>
    </row>
    <row r="26" spans="1:7" ht="16.5" x14ac:dyDescent="0.3">
      <c r="A26" s="74"/>
      <c r="B26" s="75"/>
      <c r="C26" s="75"/>
      <c r="D26" s="75"/>
      <c r="E26" s="75"/>
      <c r="F26" s="75"/>
      <c r="G26" s="75"/>
    </row>
    <row r="27" spans="1:7" ht="15.75" x14ac:dyDescent="0.25">
      <c r="A27" s="70" t="s">
        <v>84</v>
      </c>
      <c r="B27" s="70"/>
      <c r="C27" s="70"/>
      <c r="D27" s="70"/>
      <c r="E27" s="70"/>
      <c r="F27" s="70"/>
      <c r="G27" s="70"/>
    </row>
    <row r="28" spans="1:7" ht="16.5" x14ac:dyDescent="0.3">
      <c r="A28" s="71" t="s">
        <v>7</v>
      </c>
      <c r="B28" s="71"/>
      <c r="C28" s="71"/>
      <c r="D28" s="71" t="s">
        <v>8</v>
      </c>
      <c r="E28" s="71"/>
      <c r="F28" s="71" t="s">
        <v>9</v>
      </c>
      <c r="G28" s="71"/>
    </row>
    <row r="29" spans="1:7" x14ac:dyDescent="0.25">
      <c r="A29" s="64" t="s">
        <v>85</v>
      </c>
      <c r="B29" s="64"/>
      <c r="C29" s="64"/>
      <c r="D29" s="61">
        <f>Rúbrica!G5</f>
        <v>10</v>
      </c>
      <c r="E29" s="45"/>
      <c r="F29" s="35"/>
      <c r="G29" s="37"/>
    </row>
    <row r="30" spans="1:7" x14ac:dyDescent="0.25">
      <c r="A30" s="64" t="s">
        <v>14</v>
      </c>
      <c r="B30" s="64"/>
      <c r="C30" s="64"/>
      <c r="D30" s="61">
        <f>Rúbrica!G9</f>
        <v>10</v>
      </c>
      <c r="E30" s="45"/>
      <c r="F30" s="35"/>
      <c r="G30" s="37"/>
    </row>
    <row r="31" spans="1:7" x14ac:dyDescent="0.25">
      <c r="A31" s="64" t="s">
        <v>86</v>
      </c>
      <c r="B31" s="64"/>
      <c r="C31" s="64"/>
      <c r="D31" s="61">
        <f>Rúbrica!G13</f>
        <v>10</v>
      </c>
      <c r="E31" s="45"/>
      <c r="F31" s="35"/>
      <c r="G31" s="37"/>
    </row>
    <row r="32" spans="1:7" x14ac:dyDescent="0.25">
      <c r="A32" s="64" t="s">
        <v>87</v>
      </c>
      <c r="B32" s="64"/>
      <c r="C32" s="64"/>
      <c r="D32" s="65">
        <f>Rúbrica!G19</f>
        <v>15</v>
      </c>
      <c r="E32" s="66"/>
      <c r="F32" s="3"/>
      <c r="G32" s="4"/>
    </row>
    <row r="33" spans="1:8" x14ac:dyDescent="0.25">
      <c r="A33" s="64" t="s">
        <v>71</v>
      </c>
      <c r="B33" s="64"/>
      <c r="C33" s="64"/>
      <c r="D33" s="61">
        <f>Rúbrica!G23</f>
        <v>20</v>
      </c>
      <c r="E33" s="45"/>
      <c r="F33" s="35"/>
      <c r="G33" s="37"/>
    </row>
    <row r="34" spans="1:8" x14ac:dyDescent="0.25">
      <c r="A34" s="64" t="s">
        <v>138</v>
      </c>
      <c r="B34" s="64"/>
      <c r="C34" s="64"/>
      <c r="D34" s="61">
        <f>Rúbrica!G27</f>
        <v>15</v>
      </c>
      <c r="E34" s="45"/>
      <c r="F34" s="35"/>
      <c r="G34" s="37"/>
    </row>
    <row r="35" spans="1:8" x14ac:dyDescent="0.25">
      <c r="A35" s="67" t="s">
        <v>139</v>
      </c>
      <c r="B35" s="68"/>
      <c r="C35" s="69"/>
      <c r="D35" s="65">
        <f>Rúbrica!G29</f>
        <v>5</v>
      </c>
      <c r="E35" s="66"/>
      <c r="F35" s="35"/>
      <c r="G35" s="37"/>
    </row>
    <row r="36" spans="1:8" x14ac:dyDescent="0.25">
      <c r="A36" s="64" t="s">
        <v>140</v>
      </c>
      <c r="B36" s="64"/>
      <c r="C36" s="64"/>
      <c r="D36" s="61">
        <f>Rúbrica!G31</f>
        <v>5</v>
      </c>
      <c r="E36" s="45"/>
      <c r="F36" s="35"/>
      <c r="G36" s="37"/>
    </row>
    <row r="37" spans="1:8" x14ac:dyDescent="0.25">
      <c r="A37" s="64" t="s">
        <v>141</v>
      </c>
      <c r="B37" s="64"/>
      <c r="C37" s="64"/>
      <c r="D37" s="61">
        <f>Rúbrica!G33</f>
        <v>5</v>
      </c>
      <c r="E37" s="45"/>
      <c r="F37" s="35"/>
      <c r="G37" s="37"/>
    </row>
    <row r="38" spans="1:8" x14ac:dyDescent="0.25">
      <c r="A38" s="64" t="s">
        <v>142</v>
      </c>
      <c r="B38" s="64"/>
      <c r="C38" s="64"/>
      <c r="D38" s="61">
        <f>Rúbrica!G36</f>
        <v>5</v>
      </c>
      <c r="E38" s="45"/>
      <c r="F38" s="35"/>
      <c r="G38" s="37"/>
    </row>
    <row r="39" spans="1:8" x14ac:dyDescent="0.25">
      <c r="A39" s="5" t="s">
        <v>10</v>
      </c>
      <c r="B39" s="6"/>
      <c r="C39" s="6"/>
      <c r="D39" s="62">
        <f>SUM(D29:E38)</f>
        <v>100</v>
      </c>
      <c r="E39" s="42"/>
      <c r="F39" s="42"/>
      <c r="G39" s="42"/>
    </row>
    <row r="40" spans="1:8" x14ac:dyDescent="0.25">
      <c r="A40" s="63"/>
      <c r="B40" s="63"/>
      <c r="C40" s="63"/>
      <c r="D40" s="63"/>
      <c r="E40" s="63"/>
      <c r="F40" s="63"/>
      <c r="G40" s="63"/>
    </row>
    <row r="41" spans="1:8" ht="16.5" x14ac:dyDescent="0.3">
      <c r="A41" s="54" t="s">
        <v>11</v>
      </c>
      <c r="B41" s="55"/>
      <c r="C41" s="55"/>
      <c r="D41" s="55"/>
      <c r="E41" s="55"/>
      <c r="F41" s="55"/>
      <c r="G41" s="28">
        <f>D39*5/100</f>
        <v>5</v>
      </c>
      <c r="H41" s="2"/>
    </row>
    <row r="42" spans="1:8" x14ac:dyDescent="0.25">
      <c r="A42" s="56"/>
      <c r="B42" s="57"/>
      <c r="C42" s="57"/>
      <c r="D42" s="57"/>
      <c r="E42" s="57"/>
      <c r="F42" s="57"/>
      <c r="G42" s="57"/>
    </row>
    <row r="43" spans="1:8" ht="16.5" x14ac:dyDescent="0.3">
      <c r="A43" s="58" t="s">
        <v>12</v>
      </c>
      <c r="B43" s="59"/>
      <c r="C43" s="59"/>
      <c r="D43" s="59"/>
      <c r="E43" s="59"/>
      <c r="F43" s="60"/>
      <c r="G43" s="29" t="s">
        <v>72</v>
      </c>
      <c r="H43" s="2"/>
    </row>
    <row r="44" spans="1:8" x14ac:dyDescent="0.25">
      <c r="A44" s="40"/>
      <c r="B44" s="40"/>
      <c r="C44" s="40"/>
      <c r="D44" s="40"/>
      <c r="E44" s="40"/>
      <c r="F44" s="40"/>
      <c r="G44" s="40"/>
    </row>
    <row r="45" spans="1:8" ht="36" customHeight="1" x14ac:dyDescent="0.25">
      <c r="A45" s="41" t="s">
        <v>15</v>
      </c>
      <c r="B45" s="42"/>
      <c r="C45" s="42"/>
      <c r="D45" s="42"/>
      <c r="E45" s="42"/>
      <c r="F45" s="42"/>
      <c r="G45" s="42"/>
    </row>
    <row r="46" spans="1:8" ht="37.5" customHeight="1" x14ac:dyDescent="0.25">
      <c r="A46" s="46" t="s">
        <v>16</v>
      </c>
      <c r="B46" s="46"/>
      <c r="C46" s="46"/>
      <c r="D46" s="46"/>
      <c r="E46" s="46"/>
      <c r="F46" s="46"/>
      <c r="G46" s="46"/>
    </row>
    <row r="47" spans="1:8" x14ac:dyDescent="0.25">
      <c r="A47" s="40"/>
      <c r="B47" s="40"/>
      <c r="C47" s="40"/>
      <c r="D47" s="40"/>
      <c r="E47" s="40"/>
      <c r="F47" s="40"/>
      <c r="G47" s="40"/>
    </row>
    <row r="48" spans="1:8" x14ac:dyDescent="0.25">
      <c r="A48" s="47"/>
      <c r="B48" s="47"/>
      <c r="C48" s="47"/>
      <c r="D48" s="47"/>
      <c r="E48" s="47"/>
      <c r="F48" s="47"/>
      <c r="G48" s="47"/>
    </row>
    <row r="49" spans="1:7" x14ac:dyDescent="0.25">
      <c r="A49" s="48" t="s">
        <v>17</v>
      </c>
      <c r="B49" s="48"/>
      <c r="C49" s="49"/>
      <c r="D49" s="50"/>
      <c r="E49" s="51"/>
      <c r="F49" s="51"/>
      <c r="G49" s="52"/>
    </row>
    <row r="50" spans="1:7" x14ac:dyDescent="0.25">
      <c r="A50" s="36"/>
      <c r="B50" s="36"/>
      <c r="C50" s="36"/>
      <c r="D50" s="36"/>
      <c r="E50" s="36"/>
      <c r="F50" s="36"/>
      <c r="G50" s="36"/>
    </row>
    <row r="51" spans="1:7" ht="30.75" customHeight="1" x14ac:dyDescent="0.25">
      <c r="A51" s="43" t="s">
        <v>13</v>
      </c>
      <c r="B51" s="43"/>
      <c r="C51" s="44"/>
      <c r="D51" s="53" t="s">
        <v>19</v>
      </c>
      <c r="E51" s="53"/>
      <c r="F51" s="53"/>
      <c r="G51" s="53"/>
    </row>
    <row r="52" spans="1:7" x14ac:dyDescent="0.25">
      <c r="A52" s="36"/>
      <c r="B52" s="36"/>
      <c r="C52" s="36"/>
      <c r="D52" s="36"/>
      <c r="E52" s="36"/>
      <c r="F52" s="36"/>
      <c r="G52" s="36"/>
    </row>
    <row r="53" spans="1:7" x14ac:dyDescent="0.25">
      <c r="A53" s="43" t="s">
        <v>18</v>
      </c>
      <c r="B53" s="43"/>
      <c r="C53" s="44"/>
      <c r="D53" s="45"/>
      <c r="E53" s="45"/>
      <c r="F53" s="45"/>
      <c r="G53" s="45"/>
    </row>
  </sheetData>
  <mergeCells count="88">
    <mergeCell ref="F30:G30"/>
    <mergeCell ref="F31:G31"/>
    <mergeCell ref="F33:G33"/>
    <mergeCell ref="A32:C32"/>
    <mergeCell ref="D32:E32"/>
    <mergeCell ref="A17:B17"/>
    <mergeCell ref="C17:G17"/>
    <mergeCell ref="B1:E3"/>
    <mergeCell ref="F1:G3"/>
    <mergeCell ref="A1:A3"/>
    <mergeCell ref="A4:G4"/>
    <mergeCell ref="A5:B5"/>
    <mergeCell ref="C5:G5"/>
    <mergeCell ref="A6:G6"/>
    <mergeCell ref="A7:G7"/>
    <mergeCell ref="A9:B9"/>
    <mergeCell ref="C9:G9"/>
    <mergeCell ref="A10:B10"/>
    <mergeCell ref="C10:G10"/>
    <mergeCell ref="A12:B12"/>
    <mergeCell ref="C11:G11"/>
    <mergeCell ref="A14:G14"/>
    <mergeCell ref="A11:B11"/>
    <mergeCell ref="A16:B16"/>
    <mergeCell ref="A15:G15"/>
    <mergeCell ref="C16:G16"/>
    <mergeCell ref="C12:G12"/>
    <mergeCell ref="A13:G13"/>
    <mergeCell ref="C25:G25"/>
    <mergeCell ref="A23:B23"/>
    <mergeCell ref="A24:B24"/>
    <mergeCell ref="A26:G26"/>
    <mergeCell ref="A19:G19"/>
    <mergeCell ref="A20:G20"/>
    <mergeCell ref="A21:G21"/>
    <mergeCell ref="A22:B22"/>
    <mergeCell ref="A25:B25"/>
    <mergeCell ref="C22:G22"/>
    <mergeCell ref="C23:G23"/>
    <mergeCell ref="C24:G24"/>
    <mergeCell ref="A30:C30"/>
    <mergeCell ref="A31:C31"/>
    <mergeCell ref="D29:E29"/>
    <mergeCell ref="D30:E30"/>
    <mergeCell ref="D31:E31"/>
    <mergeCell ref="A27:G27"/>
    <mergeCell ref="A28:C28"/>
    <mergeCell ref="D28:E28"/>
    <mergeCell ref="F28:G28"/>
    <mergeCell ref="A29:C29"/>
    <mergeCell ref="F29:G29"/>
    <mergeCell ref="D34:E34"/>
    <mergeCell ref="D35:E35"/>
    <mergeCell ref="D33:E33"/>
    <mergeCell ref="A34:C34"/>
    <mergeCell ref="A35:C35"/>
    <mergeCell ref="A33:C33"/>
    <mergeCell ref="F34:G34"/>
    <mergeCell ref="F35:G35"/>
    <mergeCell ref="F36:G36"/>
    <mergeCell ref="F37:G37"/>
    <mergeCell ref="F38:G38"/>
    <mergeCell ref="A36:C36"/>
    <mergeCell ref="A37:C37"/>
    <mergeCell ref="A38:C38"/>
    <mergeCell ref="D36:E36"/>
    <mergeCell ref="D37:E37"/>
    <mergeCell ref="A43:F43"/>
    <mergeCell ref="D38:E38"/>
    <mergeCell ref="D39:E39"/>
    <mergeCell ref="F39:G39"/>
    <mergeCell ref="A40:G40"/>
    <mergeCell ref="C18:G18"/>
    <mergeCell ref="A18:B18"/>
    <mergeCell ref="A44:G44"/>
    <mergeCell ref="A45:G45"/>
    <mergeCell ref="A53:C53"/>
    <mergeCell ref="D53:G53"/>
    <mergeCell ref="A52:G52"/>
    <mergeCell ref="A46:G46"/>
    <mergeCell ref="A47:G48"/>
    <mergeCell ref="A49:C49"/>
    <mergeCell ref="A51:C51"/>
    <mergeCell ref="A50:G50"/>
    <mergeCell ref="D49:G49"/>
    <mergeCell ref="D51:G51"/>
    <mergeCell ref="A41:F41"/>
    <mergeCell ref="A42:G42"/>
  </mergeCells>
  <hyperlinks>
    <hyperlink ref="A18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131" zoomScaleNormal="131" workbookViewId="0">
      <selection activeCell="I8" sqref="I8"/>
    </sheetView>
  </sheetViews>
  <sheetFormatPr baseColWidth="10" defaultRowHeight="15" x14ac:dyDescent="0.25"/>
  <cols>
    <col min="1" max="1" width="14.28515625" customWidth="1"/>
    <col min="2" max="2" width="15.28515625" customWidth="1"/>
    <col min="3" max="3" width="35.5703125" customWidth="1"/>
    <col min="4" max="4" width="34.85546875" customWidth="1"/>
    <col min="5" max="5" width="26.140625" customWidth="1"/>
    <col min="6" max="6" width="19.7109375" customWidth="1"/>
    <col min="7" max="7" width="19" customWidth="1"/>
  </cols>
  <sheetData>
    <row r="1" spans="1:12" x14ac:dyDescent="0.25">
      <c r="A1" s="93" t="s">
        <v>90</v>
      </c>
      <c r="B1" s="93"/>
      <c r="C1" s="93"/>
      <c r="D1" s="93"/>
      <c r="E1" s="93"/>
      <c r="F1" s="93"/>
      <c r="G1" s="93"/>
    </row>
    <row r="2" spans="1:12" x14ac:dyDescent="0.25">
      <c r="A2" s="93"/>
      <c r="B2" s="93"/>
      <c r="C2" s="93"/>
      <c r="D2" s="93"/>
      <c r="E2" s="93"/>
      <c r="F2" s="93"/>
      <c r="G2" s="93"/>
      <c r="L2" t="s">
        <v>20</v>
      </c>
    </row>
    <row r="3" spans="1:12" x14ac:dyDescent="0.25">
      <c r="A3" s="94"/>
      <c r="B3" s="94"/>
      <c r="C3" s="94"/>
      <c r="D3" s="94"/>
      <c r="E3" s="94"/>
      <c r="F3" s="94"/>
      <c r="G3" s="94"/>
      <c r="L3" t="s">
        <v>23</v>
      </c>
    </row>
    <row r="4" spans="1:12" x14ac:dyDescent="0.25">
      <c r="A4" s="88" t="s">
        <v>7</v>
      </c>
      <c r="B4" s="88"/>
      <c r="C4" s="9" t="s">
        <v>20</v>
      </c>
      <c r="D4" s="9" t="s">
        <v>23</v>
      </c>
      <c r="E4" s="9" t="s">
        <v>24</v>
      </c>
      <c r="F4" s="10" t="s">
        <v>21</v>
      </c>
      <c r="G4" s="10" t="s">
        <v>42</v>
      </c>
      <c r="L4" t="s">
        <v>24</v>
      </c>
    </row>
    <row r="5" spans="1:12" ht="38.25" x14ac:dyDescent="0.25">
      <c r="A5" s="89" t="s">
        <v>91</v>
      </c>
      <c r="B5" s="89"/>
      <c r="C5" s="7" t="s">
        <v>92</v>
      </c>
      <c r="D5" s="7" t="s">
        <v>93</v>
      </c>
      <c r="E5" s="7" t="s">
        <v>94</v>
      </c>
      <c r="F5" s="8" t="s">
        <v>20</v>
      </c>
      <c r="G5" s="90">
        <f>(Datos!E2*0.033)+(Datos!E3*0.033)+(Datos!E4*0.034)</f>
        <v>10</v>
      </c>
    </row>
    <row r="6" spans="1:12" ht="63.75" x14ac:dyDescent="0.25">
      <c r="A6" s="89"/>
      <c r="B6" s="89"/>
      <c r="C6" s="7" t="s">
        <v>95</v>
      </c>
      <c r="D6" s="7" t="s">
        <v>96</v>
      </c>
      <c r="E6" s="7" t="s">
        <v>97</v>
      </c>
      <c r="F6" s="8" t="s">
        <v>20</v>
      </c>
      <c r="G6" s="91"/>
    </row>
    <row r="7" spans="1:12" ht="38.25" x14ac:dyDescent="0.25">
      <c r="A7" s="89"/>
      <c r="B7" s="89"/>
      <c r="C7" s="7" t="s">
        <v>98</v>
      </c>
      <c r="D7" s="7" t="s">
        <v>99</v>
      </c>
      <c r="E7" s="7" t="s">
        <v>100</v>
      </c>
      <c r="F7" s="8" t="s">
        <v>20</v>
      </c>
      <c r="G7" s="92"/>
    </row>
    <row r="8" spans="1:12" x14ac:dyDescent="0.25">
      <c r="A8" s="95" t="s">
        <v>7</v>
      </c>
      <c r="B8" s="95"/>
      <c r="C8" s="21" t="s">
        <v>20</v>
      </c>
      <c r="D8" s="21" t="s">
        <v>23</v>
      </c>
      <c r="E8" s="21" t="s">
        <v>24</v>
      </c>
      <c r="F8" s="22" t="s">
        <v>21</v>
      </c>
      <c r="G8" s="22" t="s">
        <v>42</v>
      </c>
    </row>
    <row r="9" spans="1:12" ht="25.5" x14ac:dyDescent="0.25">
      <c r="A9" s="89" t="s">
        <v>59</v>
      </c>
      <c r="B9" s="89"/>
      <c r="C9" s="7" t="s">
        <v>101</v>
      </c>
      <c r="D9" s="7" t="s">
        <v>102</v>
      </c>
      <c r="E9" s="7" t="s">
        <v>103</v>
      </c>
      <c r="F9" s="8" t="s">
        <v>20</v>
      </c>
      <c r="G9" s="90">
        <f>(Datos!E5*0.032)+(Datos!E6*0.034)+(Datos!E7*0.034)</f>
        <v>10</v>
      </c>
    </row>
    <row r="10" spans="1:12" ht="76.5" x14ac:dyDescent="0.25">
      <c r="A10" s="89"/>
      <c r="B10" s="89"/>
      <c r="C10" s="7" t="s">
        <v>77</v>
      </c>
      <c r="D10" s="7" t="s">
        <v>31</v>
      </c>
      <c r="E10" s="7" t="s">
        <v>32</v>
      </c>
      <c r="F10" s="8" t="s">
        <v>20</v>
      </c>
      <c r="G10" s="91"/>
    </row>
    <row r="11" spans="1:12" ht="51" x14ac:dyDescent="0.25">
      <c r="A11" s="89"/>
      <c r="B11" s="89"/>
      <c r="C11" s="7" t="s">
        <v>33</v>
      </c>
      <c r="D11" s="7" t="s">
        <v>34</v>
      </c>
      <c r="E11" s="7" t="s">
        <v>35</v>
      </c>
      <c r="F11" s="8" t="s">
        <v>20</v>
      </c>
      <c r="G11" s="92"/>
    </row>
    <row r="12" spans="1:12" x14ac:dyDescent="0.25">
      <c r="A12" s="95" t="s">
        <v>7</v>
      </c>
      <c r="B12" s="95"/>
      <c r="C12" s="21" t="s">
        <v>20</v>
      </c>
      <c r="D12" s="21" t="s">
        <v>23</v>
      </c>
      <c r="E12" s="21" t="s">
        <v>24</v>
      </c>
      <c r="F12" s="22" t="s">
        <v>21</v>
      </c>
      <c r="G12" s="22" t="s">
        <v>42</v>
      </c>
    </row>
    <row r="13" spans="1:12" ht="76.5" x14ac:dyDescent="0.25">
      <c r="A13" s="89" t="s">
        <v>60</v>
      </c>
      <c r="B13" s="89"/>
      <c r="C13" s="13" t="s">
        <v>104</v>
      </c>
      <c r="D13" s="13" t="s">
        <v>105</v>
      </c>
      <c r="E13" s="13" t="s">
        <v>106</v>
      </c>
      <c r="F13" s="8" t="s">
        <v>20</v>
      </c>
      <c r="G13" s="90">
        <f>(Datos!E8*0.03)+(Datos!E10*0.03)+(Datos!E12*0.04)</f>
        <v>10</v>
      </c>
    </row>
    <row r="14" spans="1:12" ht="76.5" hidden="1" x14ac:dyDescent="0.25">
      <c r="A14" s="89"/>
      <c r="B14" s="89"/>
      <c r="C14" s="31" t="s">
        <v>36</v>
      </c>
      <c r="D14" s="31" t="s">
        <v>37</v>
      </c>
      <c r="E14" s="31" t="s">
        <v>38</v>
      </c>
      <c r="F14" s="8" t="s">
        <v>20</v>
      </c>
      <c r="G14" s="91"/>
    </row>
    <row r="15" spans="1:12" ht="51" x14ac:dyDescent="0.25">
      <c r="A15" s="89"/>
      <c r="B15" s="89"/>
      <c r="C15" s="14" t="s">
        <v>107</v>
      </c>
      <c r="D15" s="14" t="s">
        <v>108</v>
      </c>
      <c r="E15" s="14" t="s">
        <v>109</v>
      </c>
      <c r="F15" s="8" t="s">
        <v>20</v>
      </c>
      <c r="G15" s="91"/>
    </row>
    <row r="16" spans="1:12" ht="76.5" hidden="1" x14ac:dyDescent="0.25">
      <c r="A16" s="89"/>
      <c r="B16" s="89"/>
      <c r="C16" s="31" t="s">
        <v>39</v>
      </c>
      <c r="D16" s="31" t="s">
        <v>40</v>
      </c>
      <c r="E16" s="31" t="s">
        <v>41</v>
      </c>
      <c r="F16" s="32" t="s">
        <v>20</v>
      </c>
      <c r="G16" s="91"/>
    </row>
    <row r="17" spans="1:7" ht="38.25" x14ac:dyDescent="0.25">
      <c r="A17" s="89"/>
      <c r="B17" s="89"/>
      <c r="C17" s="13" t="s">
        <v>110</v>
      </c>
      <c r="D17" s="13" t="s">
        <v>111</v>
      </c>
      <c r="E17" s="13" t="s">
        <v>112</v>
      </c>
      <c r="F17" s="8" t="s">
        <v>20</v>
      </c>
      <c r="G17" s="92"/>
    </row>
    <row r="18" spans="1:7" x14ac:dyDescent="0.25">
      <c r="A18" s="95" t="s">
        <v>7</v>
      </c>
      <c r="B18" s="95"/>
      <c r="C18" s="21" t="s">
        <v>20</v>
      </c>
      <c r="D18" s="21" t="s">
        <v>23</v>
      </c>
      <c r="E18" s="21" t="s">
        <v>24</v>
      </c>
      <c r="F18" s="22" t="s">
        <v>21</v>
      </c>
      <c r="G18" s="22" t="s">
        <v>30</v>
      </c>
    </row>
    <row r="19" spans="1:7" ht="25.5" x14ac:dyDescent="0.25">
      <c r="A19" s="89" t="s">
        <v>61</v>
      </c>
      <c r="B19" s="89"/>
      <c r="C19" s="16" t="s">
        <v>74</v>
      </c>
      <c r="D19" s="15" t="s">
        <v>43</v>
      </c>
      <c r="E19" s="15" t="s">
        <v>44</v>
      </c>
      <c r="F19" s="8" t="s">
        <v>20</v>
      </c>
      <c r="G19" s="96">
        <f>(Datos!E13*0.05)+(Datos!E14*0.05)+(Datos!E15*0.05)</f>
        <v>15</v>
      </c>
    </row>
    <row r="20" spans="1:7" ht="51" x14ac:dyDescent="0.25">
      <c r="A20" s="89"/>
      <c r="B20" s="89"/>
      <c r="C20" s="7" t="s">
        <v>113</v>
      </c>
      <c r="D20" s="7" t="s">
        <v>114</v>
      </c>
      <c r="E20" s="7" t="s">
        <v>115</v>
      </c>
      <c r="F20" s="8" t="s">
        <v>20</v>
      </c>
      <c r="G20" s="97"/>
    </row>
    <row r="21" spans="1:7" ht="63.75" x14ac:dyDescent="0.25">
      <c r="A21" s="89"/>
      <c r="B21" s="89"/>
      <c r="C21" s="7" t="s">
        <v>116</v>
      </c>
      <c r="D21" s="15" t="s">
        <v>117</v>
      </c>
      <c r="E21" s="15" t="s">
        <v>118</v>
      </c>
      <c r="F21" s="8" t="s">
        <v>20</v>
      </c>
      <c r="G21" s="97"/>
    </row>
    <row r="22" spans="1:7" x14ac:dyDescent="0.25">
      <c r="A22" s="95" t="s">
        <v>63</v>
      </c>
      <c r="B22" s="95"/>
      <c r="C22" s="21" t="s">
        <v>20</v>
      </c>
      <c r="D22" s="21" t="s">
        <v>23</v>
      </c>
      <c r="E22" s="21" t="s">
        <v>24</v>
      </c>
      <c r="F22" s="22" t="s">
        <v>21</v>
      </c>
      <c r="G22" s="22" t="s">
        <v>143</v>
      </c>
    </row>
    <row r="23" spans="1:7" ht="51" x14ac:dyDescent="0.25">
      <c r="A23" s="89" t="s">
        <v>62</v>
      </c>
      <c r="B23" s="89"/>
      <c r="C23" s="16" t="s">
        <v>45</v>
      </c>
      <c r="D23" s="16" t="s">
        <v>46</v>
      </c>
      <c r="E23" s="16" t="s">
        <v>47</v>
      </c>
      <c r="F23" s="8" t="s">
        <v>20</v>
      </c>
      <c r="G23" s="90">
        <f>(Datos!E16*0.06)+(Datos!E17*0.06)+(Datos!E18*0.08)</f>
        <v>20</v>
      </c>
    </row>
    <row r="24" spans="1:7" ht="51" x14ac:dyDescent="0.25">
      <c r="A24" s="89"/>
      <c r="B24" s="89"/>
      <c r="C24" s="16" t="s">
        <v>121</v>
      </c>
      <c r="D24" s="16" t="s">
        <v>120</v>
      </c>
      <c r="E24" s="16" t="s">
        <v>119</v>
      </c>
      <c r="F24" s="8" t="s">
        <v>20</v>
      </c>
      <c r="G24" s="91"/>
    </row>
    <row r="25" spans="1:7" ht="25.5" x14ac:dyDescent="0.25">
      <c r="A25" s="89"/>
      <c r="B25" s="89"/>
      <c r="C25" s="16" t="s">
        <v>48</v>
      </c>
      <c r="D25" s="16" t="s">
        <v>49</v>
      </c>
      <c r="E25" s="16" t="s">
        <v>50</v>
      </c>
      <c r="F25" s="8" t="s">
        <v>20</v>
      </c>
      <c r="G25" s="92"/>
    </row>
    <row r="26" spans="1:7" x14ac:dyDescent="0.25">
      <c r="A26" s="98" t="s">
        <v>63</v>
      </c>
      <c r="B26" s="99"/>
      <c r="C26" s="21" t="s">
        <v>20</v>
      </c>
      <c r="D26" s="21" t="s">
        <v>23</v>
      </c>
      <c r="E26" s="21" t="s">
        <v>24</v>
      </c>
      <c r="F26" s="22" t="s">
        <v>21</v>
      </c>
      <c r="G26" s="22" t="s">
        <v>30</v>
      </c>
    </row>
    <row r="27" spans="1:7" ht="98.25" customHeight="1" x14ac:dyDescent="0.25">
      <c r="A27" s="89" t="s">
        <v>122</v>
      </c>
      <c r="B27" s="89"/>
      <c r="C27" s="15" t="s">
        <v>123</v>
      </c>
      <c r="D27" s="15" t="s">
        <v>124</v>
      </c>
      <c r="E27" s="15" t="s">
        <v>125</v>
      </c>
      <c r="F27" s="8" t="s">
        <v>20</v>
      </c>
      <c r="G27" s="30">
        <f>(Datos!E27*0.15)</f>
        <v>15</v>
      </c>
    </row>
    <row r="28" spans="1:7" x14ac:dyDescent="0.25">
      <c r="A28" s="95" t="s">
        <v>63</v>
      </c>
      <c r="B28" s="95"/>
      <c r="C28" s="22" t="s">
        <v>20</v>
      </c>
      <c r="D28" s="22" t="s">
        <v>23</v>
      </c>
      <c r="E28" s="22" t="s">
        <v>24</v>
      </c>
      <c r="F28" s="22" t="s">
        <v>21</v>
      </c>
      <c r="G28" s="22" t="s">
        <v>22</v>
      </c>
    </row>
    <row r="29" spans="1:7" ht="38.25" x14ac:dyDescent="0.25">
      <c r="A29" s="89" t="s">
        <v>64</v>
      </c>
      <c r="B29" s="89"/>
      <c r="C29" s="17" t="s">
        <v>126</v>
      </c>
      <c r="D29" s="17" t="s">
        <v>129</v>
      </c>
      <c r="E29" s="17" t="s">
        <v>127</v>
      </c>
      <c r="F29" s="8" t="s">
        <v>20</v>
      </c>
      <c r="G29" s="18">
        <f>(Datos!E28*0.05)</f>
        <v>5</v>
      </c>
    </row>
    <row r="30" spans="1:7" x14ac:dyDescent="0.25">
      <c r="A30" s="95" t="s">
        <v>63</v>
      </c>
      <c r="B30" s="95"/>
      <c r="C30" s="22" t="s">
        <v>20</v>
      </c>
      <c r="D30" s="22" t="s">
        <v>23</v>
      </c>
      <c r="E30" s="22" t="s">
        <v>24</v>
      </c>
      <c r="F30" s="22" t="s">
        <v>21</v>
      </c>
      <c r="G30" s="22" t="s">
        <v>22</v>
      </c>
    </row>
    <row r="31" spans="1:7" ht="104.25" customHeight="1" x14ac:dyDescent="0.25">
      <c r="A31" s="89" t="s">
        <v>65</v>
      </c>
      <c r="B31" s="89"/>
      <c r="C31" s="17" t="s">
        <v>130</v>
      </c>
      <c r="D31" s="17" t="s">
        <v>131</v>
      </c>
      <c r="E31" s="17" t="s">
        <v>128</v>
      </c>
      <c r="F31" s="8" t="s">
        <v>20</v>
      </c>
      <c r="G31" s="18">
        <f>(Datos!E29*0.05)</f>
        <v>5</v>
      </c>
    </row>
    <row r="32" spans="1:7" x14ac:dyDescent="0.25">
      <c r="A32" s="95" t="s">
        <v>63</v>
      </c>
      <c r="B32" s="95"/>
      <c r="C32" s="22" t="s">
        <v>20</v>
      </c>
      <c r="D32" s="22" t="s">
        <v>23</v>
      </c>
      <c r="E32" s="22" t="s">
        <v>24</v>
      </c>
      <c r="F32" s="22" t="s">
        <v>21</v>
      </c>
      <c r="G32" s="22" t="s">
        <v>22</v>
      </c>
    </row>
    <row r="33" spans="1:7" ht="31.5" customHeight="1" x14ac:dyDescent="0.25">
      <c r="A33" s="101" t="s">
        <v>67</v>
      </c>
      <c r="B33" s="102"/>
      <c r="C33" s="7" t="s">
        <v>132</v>
      </c>
      <c r="D33" s="7" t="s">
        <v>133</v>
      </c>
      <c r="E33" s="7" t="s">
        <v>134</v>
      </c>
      <c r="F33" s="8" t="s">
        <v>20</v>
      </c>
      <c r="G33" s="96">
        <f>(Datos!E30*0.025)+(Datos!E31*0.025)</f>
        <v>5</v>
      </c>
    </row>
    <row r="34" spans="1:7" ht="38.25" x14ac:dyDescent="0.25">
      <c r="A34" s="103"/>
      <c r="B34" s="104"/>
      <c r="C34" s="7" t="s">
        <v>73</v>
      </c>
      <c r="D34" s="7" t="s">
        <v>51</v>
      </c>
      <c r="E34" s="7" t="s">
        <v>52</v>
      </c>
      <c r="F34" s="8" t="s">
        <v>20</v>
      </c>
      <c r="G34" s="97"/>
    </row>
    <row r="35" spans="1:7" x14ac:dyDescent="0.25">
      <c r="A35" s="95" t="s">
        <v>63</v>
      </c>
      <c r="B35" s="95"/>
      <c r="C35" s="22" t="s">
        <v>20</v>
      </c>
      <c r="D35" s="22" t="s">
        <v>23</v>
      </c>
      <c r="E35" s="22" t="s">
        <v>24</v>
      </c>
      <c r="F35" s="22" t="s">
        <v>21</v>
      </c>
      <c r="G35" s="22" t="s">
        <v>22</v>
      </c>
    </row>
    <row r="36" spans="1:7" ht="38.25" x14ac:dyDescent="0.25">
      <c r="A36" s="101" t="s">
        <v>70</v>
      </c>
      <c r="B36" s="102"/>
      <c r="C36" s="19" t="s">
        <v>75</v>
      </c>
      <c r="D36" s="19" t="s">
        <v>76</v>
      </c>
      <c r="E36" s="19" t="s">
        <v>53</v>
      </c>
      <c r="F36" s="8" t="s">
        <v>20</v>
      </c>
      <c r="G36" s="90">
        <f>(Datos!E34*0.0125)+(Datos!E35*0.0125)+(Datos!E36*0.0125)+(Datos!E37*0.0125)</f>
        <v>5</v>
      </c>
    </row>
    <row r="37" spans="1:7" ht="38.25" x14ac:dyDescent="0.25">
      <c r="A37" s="103"/>
      <c r="B37" s="104"/>
      <c r="C37" s="19" t="s">
        <v>78</v>
      </c>
      <c r="D37" s="19" t="s">
        <v>54</v>
      </c>
      <c r="E37" s="19" t="s">
        <v>55</v>
      </c>
      <c r="F37" s="8" t="s">
        <v>20</v>
      </c>
      <c r="G37" s="91"/>
    </row>
    <row r="38" spans="1:7" ht="51" x14ac:dyDescent="0.25">
      <c r="A38" s="103"/>
      <c r="B38" s="104"/>
      <c r="C38" s="7" t="s">
        <v>56</v>
      </c>
      <c r="D38" s="7" t="s">
        <v>57</v>
      </c>
      <c r="E38" s="7" t="s">
        <v>58</v>
      </c>
      <c r="F38" s="8" t="s">
        <v>20</v>
      </c>
      <c r="G38" s="91"/>
    </row>
    <row r="39" spans="1:7" ht="96" customHeight="1" x14ac:dyDescent="0.25">
      <c r="A39" s="105"/>
      <c r="B39" s="106"/>
      <c r="C39" s="20" t="s">
        <v>136</v>
      </c>
      <c r="D39" s="20" t="s">
        <v>137</v>
      </c>
      <c r="E39" s="20" t="s">
        <v>135</v>
      </c>
      <c r="F39" s="8" t="s">
        <v>20</v>
      </c>
      <c r="G39" s="92"/>
    </row>
    <row r="40" spans="1:7" ht="18" x14ac:dyDescent="0.25">
      <c r="A40" s="100" t="s">
        <v>68</v>
      </c>
      <c r="B40" s="100"/>
      <c r="C40" s="100"/>
      <c r="D40" s="100"/>
      <c r="E40" s="100"/>
      <c r="F40" s="100"/>
      <c r="G40" s="23">
        <f>(G5+G9+G13+G19+G23+G27+G29+G31+G33+G36)</f>
        <v>100</v>
      </c>
    </row>
  </sheetData>
  <mergeCells count="29">
    <mergeCell ref="A31:B31"/>
    <mergeCell ref="A32:B32"/>
    <mergeCell ref="A40:F40"/>
    <mergeCell ref="A33:B34"/>
    <mergeCell ref="G33:G34"/>
    <mergeCell ref="A35:B35"/>
    <mergeCell ref="A36:B39"/>
    <mergeCell ref="G36:G39"/>
    <mergeCell ref="A26:B26"/>
    <mergeCell ref="A27:B27"/>
    <mergeCell ref="A28:B28"/>
    <mergeCell ref="A29:B29"/>
    <mergeCell ref="A30:B30"/>
    <mergeCell ref="A18:B18"/>
    <mergeCell ref="A19:B21"/>
    <mergeCell ref="G19:G21"/>
    <mergeCell ref="A22:B22"/>
    <mergeCell ref="A23:B25"/>
    <mergeCell ref="G23:G25"/>
    <mergeCell ref="A9:B11"/>
    <mergeCell ref="G9:G11"/>
    <mergeCell ref="A12:B12"/>
    <mergeCell ref="A13:B17"/>
    <mergeCell ref="G13:G17"/>
    <mergeCell ref="A4:B4"/>
    <mergeCell ref="A5:B7"/>
    <mergeCell ref="G5:G7"/>
    <mergeCell ref="A1:G3"/>
    <mergeCell ref="A8:B8"/>
  </mergeCells>
  <dataValidations disablePrompts="1" count="3">
    <dataValidation type="list" allowBlank="1" showInputMessage="1" showErrorMessage="1" prompt="Excelente_x000a_Bueno_x000a_Insuficiente" sqref="F5:F7">
      <formula1>$L$2:$L$4</formula1>
    </dataValidation>
    <dataValidation type="custom" allowBlank="1" showInputMessage="1" showErrorMessage="1" sqref="L2:L4">
      <formula1>F5</formula1>
    </dataValidation>
    <dataValidation type="list" allowBlank="1" showInputMessage="1" showErrorMessage="1" sqref="F36:F39 F9:F11 F13:F17 F19:F21 F23:F25 F29 F31 F33:F34 F27">
      <formula1>$L$2:$L$4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J13" sqref="J13"/>
    </sheetView>
  </sheetViews>
  <sheetFormatPr baseColWidth="10" defaultColWidth="11.42578125" defaultRowHeight="15" x14ac:dyDescent="0.25"/>
  <cols>
    <col min="1" max="16384" width="11.42578125" style="26"/>
  </cols>
  <sheetData>
    <row r="1" spans="1:5" ht="30" x14ac:dyDescent="0.25">
      <c r="A1" s="24" t="s">
        <v>25</v>
      </c>
      <c r="B1" s="111" t="s">
        <v>26</v>
      </c>
      <c r="C1" s="111"/>
      <c r="D1" s="111"/>
      <c r="E1" s="25" t="s">
        <v>27</v>
      </c>
    </row>
    <row r="2" spans="1:5" x14ac:dyDescent="0.25">
      <c r="A2" s="112" t="s">
        <v>144</v>
      </c>
      <c r="B2" s="11" t="s">
        <v>20</v>
      </c>
      <c r="C2" s="11" t="s">
        <v>23</v>
      </c>
      <c r="D2" s="11" t="s">
        <v>24</v>
      </c>
      <c r="E2" s="27">
        <f>IF(Rúbrica!F5="Excelente",100,IF(Rúbrica!F5="Bueno",50,IF(Rúbrica!F5="Insuficiente",0)))</f>
        <v>100</v>
      </c>
    </row>
    <row r="3" spans="1:5" x14ac:dyDescent="0.25">
      <c r="A3" s="112"/>
      <c r="B3" s="11" t="s">
        <v>20</v>
      </c>
      <c r="C3" s="11" t="s">
        <v>23</v>
      </c>
      <c r="D3" s="11" t="s">
        <v>24</v>
      </c>
      <c r="E3" s="27">
        <f>IF(Rúbrica!F6="Excelente",100,IF(Rúbrica!F6="Bueno",50,IF(Rúbrica!F6="Insuficiente",0)))</f>
        <v>100</v>
      </c>
    </row>
    <row r="4" spans="1:5" x14ac:dyDescent="0.25">
      <c r="A4" s="112"/>
      <c r="B4" s="11" t="s">
        <v>20</v>
      </c>
      <c r="C4" s="11" t="s">
        <v>23</v>
      </c>
      <c r="D4" s="11" t="s">
        <v>24</v>
      </c>
      <c r="E4" s="27">
        <f>IF(Rúbrica!F7="Excelente",100,IF(Rúbrica!F7="Bueno",50,IF(Rúbrica!F7="Insuficiente",0)))</f>
        <v>100</v>
      </c>
    </row>
    <row r="5" spans="1:5" x14ac:dyDescent="0.25">
      <c r="A5" s="112" t="s">
        <v>145</v>
      </c>
      <c r="B5" s="11" t="s">
        <v>20</v>
      </c>
      <c r="C5" s="11" t="s">
        <v>23</v>
      </c>
      <c r="D5" s="11" t="s">
        <v>24</v>
      </c>
      <c r="E5" s="27">
        <f>IF(Rúbrica!F9="Excelente",100,IF(Rúbrica!F9="Bueno",50,IF(Rúbrica!F9="Insuficiente",0)))</f>
        <v>100</v>
      </c>
    </row>
    <row r="6" spans="1:5" x14ac:dyDescent="0.25">
      <c r="A6" s="112"/>
      <c r="B6" s="11" t="s">
        <v>20</v>
      </c>
      <c r="C6" s="11" t="s">
        <v>23</v>
      </c>
      <c r="D6" s="11" t="s">
        <v>24</v>
      </c>
      <c r="E6" s="27">
        <f>IF(Rúbrica!F10="Excelente",100,IF(Rúbrica!F10="Bueno",50,IF(Rúbrica!F10="Insuficiente",0)))</f>
        <v>100</v>
      </c>
    </row>
    <row r="7" spans="1:5" ht="28.5" customHeight="1" x14ac:dyDescent="0.25">
      <c r="A7" s="112"/>
      <c r="B7" s="11" t="s">
        <v>20</v>
      </c>
      <c r="C7" s="11" t="s">
        <v>23</v>
      </c>
      <c r="D7" s="11" t="s">
        <v>24</v>
      </c>
      <c r="E7" s="27">
        <f>IF(Rúbrica!F11="Excelente",100,IF(Rúbrica!F11="Bueno",50,IF(Rúbrica!F11="Insuficiente",0)))</f>
        <v>100</v>
      </c>
    </row>
    <row r="8" spans="1:5" x14ac:dyDescent="0.25">
      <c r="A8" s="112" t="s">
        <v>146</v>
      </c>
      <c r="B8" s="11" t="s">
        <v>20</v>
      </c>
      <c r="C8" s="11" t="s">
        <v>23</v>
      </c>
      <c r="D8" s="11" t="s">
        <v>24</v>
      </c>
      <c r="E8" s="27">
        <f>IF(Rúbrica!F13="Excelente",100,IF(Rúbrica!F13="Bueno",50,IF(Rúbrica!F13="Insuficiente",0)))</f>
        <v>100</v>
      </c>
    </row>
    <row r="9" spans="1:5" x14ac:dyDescent="0.25">
      <c r="A9" s="112"/>
      <c r="B9" s="11" t="s">
        <v>20</v>
      </c>
      <c r="C9" s="11" t="s">
        <v>23</v>
      </c>
      <c r="D9" s="11" t="s">
        <v>24</v>
      </c>
      <c r="E9" s="27">
        <f>IF(Rúbrica!F14="Excelente",100,IF(Rúbrica!F14="Bueno",50,IF(Rúbrica!F14="Insuficiente",0)))</f>
        <v>100</v>
      </c>
    </row>
    <row r="10" spans="1:5" x14ac:dyDescent="0.25">
      <c r="A10" s="112"/>
      <c r="B10" s="11" t="s">
        <v>20</v>
      </c>
      <c r="C10" s="11" t="s">
        <v>23</v>
      </c>
      <c r="D10" s="11" t="s">
        <v>24</v>
      </c>
      <c r="E10" s="27">
        <f>IF(Rúbrica!F15="Excelente",100,IF(Rúbrica!F15="Bueno",50,IF(Rúbrica!F15="Insuficiente",0)))</f>
        <v>100</v>
      </c>
    </row>
    <row r="11" spans="1:5" x14ac:dyDescent="0.25">
      <c r="A11" s="112"/>
      <c r="B11" s="11" t="s">
        <v>20</v>
      </c>
      <c r="C11" s="11" t="s">
        <v>23</v>
      </c>
      <c r="D11" s="11" t="s">
        <v>24</v>
      </c>
      <c r="E11" s="27">
        <f>IF(Rúbrica!F16="Excelente",100,IF(Rúbrica!F16="Bueno",50,IF(Rúbrica!F16="Insuficiente",0)))</f>
        <v>100</v>
      </c>
    </row>
    <row r="12" spans="1:5" x14ac:dyDescent="0.25">
      <c r="A12" s="112"/>
      <c r="B12" s="11" t="s">
        <v>20</v>
      </c>
      <c r="C12" s="11" t="s">
        <v>23</v>
      </c>
      <c r="D12" s="11" t="s">
        <v>24</v>
      </c>
      <c r="E12" s="27">
        <f>IF(Rúbrica!F17="Excelente",100,IF(Rúbrica!F17="Bueno",50,IF(Rúbrica!F17="Insuficiente",0)))</f>
        <v>100</v>
      </c>
    </row>
    <row r="13" spans="1:5" x14ac:dyDescent="0.25">
      <c r="A13" s="112" t="s">
        <v>147</v>
      </c>
      <c r="B13" s="11" t="s">
        <v>20</v>
      </c>
      <c r="C13" s="11" t="s">
        <v>23</v>
      </c>
      <c r="D13" s="11" t="s">
        <v>24</v>
      </c>
      <c r="E13" s="27">
        <f>IF(Rúbrica!F19="Excelente",100,IF(Rúbrica!F19="Bueno",50,IF(Rúbrica!F19="Insuficiente",0)))</f>
        <v>100</v>
      </c>
    </row>
    <row r="14" spans="1:5" x14ac:dyDescent="0.25">
      <c r="A14" s="112"/>
      <c r="B14" s="11" t="s">
        <v>20</v>
      </c>
      <c r="C14" s="11" t="s">
        <v>23</v>
      </c>
      <c r="D14" s="11" t="s">
        <v>24</v>
      </c>
      <c r="E14" s="27">
        <f>IF(Rúbrica!F20="Excelente",100,IF(Rúbrica!F20="Bueno",50,IF(Rúbrica!F20="Insuficiente",0)))</f>
        <v>100</v>
      </c>
    </row>
    <row r="15" spans="1:5" x14ac:dyDescent="0.25">
      <c r="A15" s="112"/>
      <c r="B15" s="11" t="s">
        <v>20</v>
      </c>
      <c r="C15" s="11" t="s">
        <v>23</v>
      </c>
      <c r="D15" s="11" t="s">
        <v>24</v>
      </c>
      <c r="E15" s="27">
        <f>IF(Rúbrica!F21="Excelente",100,IF(Rúbrica!F21="Bueno",50,IF(Rúbrica!F21="Insuficiente",0)))</f>
        <v>100</v>
      </c>
    </row>
    <row r="16" spans="1:5" x14ac:dyDescent="0.25">
      <c r="A16" s="112" t="s">
        <v>148</v>
      </c>
      <c r="B16" s="11" t="s">
        <v>20</v>
      </c>
      <c r="C16" s="11" t="s">
        <v>23</v>
      </c>
      <c r="D16" s="11" t="s">
        <v>24</v>
      </c>
      <c r="E16" s="27">
        <f>IF(Rúbrica!F23="Excelente",100,IF(Rúbrica!F23="Bueno",50,IF(Rúbrica!F23="Insuficiente",0)))</f>
        <v>100</v>
      </c>
    </row>
    <row r="17" spans="1:5" x14ac:dyDescent="0.25">
      <c r="A17" s="112"/>
      <c r="B17" s="11" t="s">
        <v>20</v>
      </c>
      <c r="C17" s="11" t="s">
        <v>23</v>
      </c>
      <c r="D17" s="11" t="s">
        <v>24</v>
      </c>
      <c r="E17" s="27">
        <f>IF(Rúbrica!F24="Excelente",100,IF(Rúbrica!F24="Bueno",50,IF(Rúbrica!F24="Insuficiente",0)))</f>
        <v>100</v>
      </c>
    </row>
    <row r="18" spans="1:5" x14ac:dyDescent="0.25">
      <c r="A18" s="112"/>
      <c r="B18" s="11" t="s">
        <v>20</v>
      </c>
      <c r="C18" s="11" t="s">
        <v>23</v>
      </c>
      <c r="D18" s="11" t="s">
        <v>24</v>
      </c>
      <c r="E18" s="27">
        <f>IF(Rúbrica!F25="Excelente",100,IF(Rúbrica!F25="Bueno",50,IF(Rúbrica!F25="Insuficiente",0)))</f>
        <v>100</v>
      </c>
    </row>
    <row r="19" spans="1:5" hidden="1" x14ac:dyDescent="0.25">
      <c r="A19" s="107" t="s">
        <v>149</v>
      </c>
      <c r="B19" s="33" t="s">
        <v>20</v>
      </c>
      <c r="C19" s="33" t="s">
        <v>23</v>
      </c>
      <c r="D19" s="33" t="s">
        <v>24</v>
      </c>
      <c r="E19" s="34" t="e">
        <f>IF(Rúbrica!#REF!="Excelente",100,IF(Rúbrica!#REF!="Bueno",50,IF(Rúbrica!#REF!="Insuficiente",0)))</f>
        <v>#REF!</v>
      </c>
    </row>
    <row r="20" spans="1:5" hidden="1" x14ac:dyDescent="0.25">
      <c r="A20" s="107"/>
      <c r="B20" s="33" t="s">
        <v>20</v>
      </c>
      <c r="C20" s="33" t="s">
        <v>23</v>
      </c>
      <c r="D20" s="33" t="s">
        <v>24</v>
      </c>
      <c r="E20" s="34" t="e">
        <f>IF(Rúbrica!#REF!="Excelente",100,IF(Rúbrica!#REF!="Bueno",50,IF(Rúbrica!#REF!="Insuficiente",0)))</f>
        <v>#REF!</v>
      </c>
    </row>
    <row r="21" spans="1:5" hidden="1" x14ac:dyDescent="0.25">
      <c r="A21" s="107"/>
      <c r="B21" s="33" t="s">
        <v>20</v>
      </c>
      <c r="C21" s="33" t="s">
        <v>23</v>
      </c>
      <c r="D21" s="33" t="s">
        <v>24</v>
      </c>
      <c r="E21" s="34" t="e">
        <f>IF(Rúbrica!#REF!="Excelente",100,IF(Rúbrica!#REF!="Bueno",50,IF(Rúbrica!#REF!="Insuficiente",0)))</f>
        <v>#REF!</v>
      </c>
    </row>
    <row r="22" spans="1:5" hidden="1" x14ac:dyDescent="0.25">
      <c r="A22" s="108" t="s">
        <v>150</v>
      </c>
      <c r="B22" s="33" t="s">
        <v>20</v>
      </c>
      <c r="C22" s="33" t="s">
        <v>23</v>
      </c>
      <c r="D22" s="33" t="s">
        <v>24</v>
      </c>
      <c r="E22" s="34" t="e">
        <f>IF(Rúbrica!#REF!="Excelente",100,IF(Rúbrica!#REF!="Bueno",50,IF(Rúbrica!#REF!="Insuficiente",0)))</f>
        <v>#REF!</v>
      </c>
    </row>
    <row r="23" spans="1:5" hidden="1" x14ac:dyDescent="0.25">
      <c r="A23" s="109"/>
      <c r="B23" s="33" t="s">
        <v>20</v>
      </c>
      <c r="C23" s="33" t="s">
        <v>23</v>
      </c>
      <c r="D23" s="33" t="s">
        <v>24</v>
      </c>
      <c r="E23" s="34" t="e">
        <f>IF(Rúbrica!#REF!="Excelente",100,IF(Rúbrica!#REF!="Bueno",50,IF(Rúbrica!#REF!="Insuficiente",0)))</f>
        <v>#REF!</v>
      </c>
    </row>
    <row r="24" spans="1:5" hidden="1" x14ac:dyDescent="0.25">
      <c r="A24" s="109"/>
      <c r="B24" s="33" t="s">
        <v>20</v>
      </c>
      <c r="C24" s="33" t="s">
        <v>23</v>
      </c>
      <c r="D24" s="33" t="s">
        <v>24</v>
      </c>
      <c r="E24" s="34" t="e">
        <f>IF(Rúbrica!#REF!="Excelente",100,IF(Rúbrica!#REF!="Bueno",50,IF(Rúbrica!#REF!="Insuficiente",0)))</f>
        <v>#REF!</v>
      </c>
    </row>
    <row r="25" spans="1:5" hidden="1" x14ac:dyDescent="0.25">
      <c r="A25" s="109"/>
      <c r="B25" s="33" t="s">
        <v>20</v>
      </c>
      <c r="C25" s="33" t="s">
        <v>23</v>
      </c>
      <c r="D25" s="33" t="s">
        <v>24</v>
      </c>
      <c r="E25" s="34" t="e">
        <f>IF(Rúbrica!#REF!="Excelente",100,IF(Rúbrica!#REF!="Bueno",50,IF(Rúbrica!#REF!="Insuficiente",0)))</f>
        <v>#REF!</v>
      </c>
    </row>
    <row r="26" spans="1:5" hidden="1" x14ac:dyDescent="0.25">
      <c r="A26" s="109"/>
      <c r="B26" s="33" t="s">
        <v>20</v>
      </c>
      <c r="C26" s="33" t="s">
        <v>23</v>
      </c>
      <c r="D26" s="33" t="s">
        <v>24</v>
      </c>
      <c r="E26" s="34" t="e">
        <f>IF(Rúbrica!#REF!="Excelente",100,IF(Rúbrica!#REF!="Bueno",50,IF(Rúbrica!#REF!="Insuficiente",0)))</f>
        <v>#REF!</v>
      </c>
    </row>
    <row r="27" spans="1:5" ht="25.5" customHeight="1" x14ac:dyDescent="0.25">
      <c r="A27" s="110"/>
      <c r="B27" s="11" t="s">
        <v>20</v>
      </c>
      <c r="C27" s="11" t="s">
        <v>23</v>
      </c>
      <c r="D27" s="11" t="s">
        <v>24</v>
      </c>
      <c r="E27" s="27">
        <f>IF(Rúbrica!F27="Excelente",100,IF(Rúbrica!F27="Bueno",50,IF(Rúbrica!F27="Insuficiente",0)))</f>
        <v>100</v>
      </c>
    </row>
    <row r="28" spans="1:5" ht="25.5" x14ac:dyDescent="0.25">
      <c r="A28" s="12" t="s">
        <v>66</v>
      </c>
      <c r="B28" s="11" t="s">
        <v>20</v>
      </c>
      <c r="C28" s="11" t="s">
        <v>23</v>
      </c>
      <c r="D28" s="11" t="s">
        <v>24</v>
      </c>
      <c r="E28" s="27">
        <f>IF(Rúbrica!F29="Excelente",100,IF(Rúbrica!F29="Bueno",50,IF(Rúbrica!F29="Insuficiente",0)))</f>
        <v>100</v>
      </c>
    </row>
    <row r="29" spans="1:5" ht="25.5" x14ac:dyDescent="0.25">
      <c r="A29" s="11" t="s">
        <v>28</v>
      </c>
      <c r="B29" s="11" t="s">
        <v>20</v>
      </c>
      <c r="C29" s="11" t="s">
        <v>23</v>
      </c>
      <c r="D29" s="11" t="s">
        <v>24</v>
      </c>
      <c r="E29" s="27">
        <f>IF(Rúbrica!F31="Excelente",100,IF(Rúbrica!F31="Bueno",50,IF(Rúbrica!F31="Insuficiente",0)))</f>
        <v>100</v>
      </c>
    </row>
    <row r="30" spans="1:5" x14ac:dyDescent="0.25">
      <c r="A30" s="108" t="s">
        <v>29</v>
      </c>
      <c r="B30" s="11" t="s">
        <v>20</v>
      </c>
      <c r="C30" s="11" t="s">
        <v>23</v>
      </c>
      <c r="D30" s="11" t="s">
        <v>24</v>
      </c>
      <c r="E30" s="27">
        <f>IF(Rúbrica!F33="Excelente",100,IF(Rúbrica!F33="Bueno",50,IF(Rúbrica!F33="Insuficiente",0)))</f>
        <v>100</v>
      </c>
    </row>
    <row r="31" spans="1:5" x14ac:dyDescent="0.25">
      <c r="A31" s="109"/>
      <c r="B31" s="11" t="s">
        <v>20</v>
      </c>
      <c r="C31" s="11" t="s">
        <v>23</v>
      </c>
      <c r="D31" s="11" t="s">
        <v>24</v>
      </c>
      <c r="E31" s="27">
        <f>IF(Rúbrica!F34="Excelente",100,IF(Rúbrica!F34="Bueno",50,IF(Rúbrica!F34="Insuficiente",0)))</f>
        <v>100</v>
      </c>
    </row>
    <row r="32" spans="1:5" hidden="1" x14ac:dyDescent="0.25">
      <c r="A32" s="109"/>
      <c r="B32" s="33" t="s">
        <v>20</v>
      </c>
      <c r="C32" s="33" t="s">
        <v>23</v>
      </c>
      <c r="D32" s="33" t="s">
        <v>24</v>
      </c>
      <c r="E32" s="34" t="e">
        <f>IF(Rúbrica!#REF!="Excelente",100,IF(Rúbrica!#REF!="Bueno",50,IF(Rúbrica!#REF!="Insuficiente",0)))</f>
        <v>#REF!</v>
      </c>
    </row>
    <row r="33" spans="1:5" hidden="1" x14ac:dyDescent="0.25">
      <c r="A33" s="110"/>
      <c r="B33" s="33" t="s">
        <v>20</v>
      </c>
      <c r="C33" s="33" t="s">
        <v>23</v>
      </c>
      <c r="D33" s="33" t="s">
        <v>24</v>
      </c>
      <c r="E33" s="34" t="e">
        <f>IF(Rúbrica!#REF!="Excelente",100,IF(Rúbrica!#REF!="Bueno",50,IF(Rúbrica!#REF!="Insuficiente",0)))</f>
        <v>#REF!</v>
      </c>
    </row>
    <row r="34" spans="1:5" x14ac:dyDescent="0.25">
      <c r="A34" s="108" t="s">
        <v>69</v>
      </c>
      <c r="B34" s="11" t="s">
        <v>20</v>
      </c>
      <c r="C34" s="11" t="s">
        <v>23</v>
      </c>
      <c r="D34" s="11" t="s">
        <v>24</v>
      </c>
      <c r="E34" s="27">
        <f>IF(Rúbrica!F36="Excelente",100,IF(Rúbrica!F36="Bueno",50,IF(Rúbrica!F36="Insuficiente",0)))</f>
        <v>100</v>
      </c>
    </row>
    <row r="35" spans="1:5" x14ac:dyDescent="0.25">
      <c r="A35" s="109"/>
      <c r="B35" s="11" t="s">
        <v>20</v>
      </c>
      <c r="C35" s="11" t="s">
        <v>23</v>
      </c>
      <c r="D35" s="11" t="s">
        <v>24</v>
      </c>
      <c r="E35" s="27">
        <f>IF(Rúbrica!F37="Excelente",100,IF(Rúbrica!F37="Bueno",50,IF(Rúbrica!F37="Insuficiente",0)))</f>
        <v>100</v>
      </c>
    </row>
    <row r="36" spans="1:5" x14ac:dyDescent="0.25">
      <c r="A36" s="109"/>
      <c r="B36" s="11" t="s">
        <v>20</v>
      </c>
      <c r="C36" s="11" t="s">
        <v>23</v>
      </c>
      <c r="D36" s="11" t="s">
        <v>24</v>
      </c>
      <c r="E36" s="27">
        <f>IF(Rúbrica!F38="Excelente",100,IF(Rúbrica!F38="Bueno",50,IF(Rúbrica!F38="Insuficiente",0)))</f>
        <v>100</v>
      </c>
    </row>
    <row r="37" spans="1:5" x14ac:dyDescent="0.25">
      <c r="A37" s="110"/>
      <c r="B37" s="11" t="s">
        <v>20</v>
      </c>
      <c r="C37" s="11" t="s">
        <v>23</v>
      </c>
      <c r="D37" s="11" t="s">
        <v>24</v>
      </c>
      <c r="E37" s="27">
        <f>IF(Rúbrica!F39="Excelente",100,IF(Rúbrica!F39="Bueno",50,IF(Rúbrica!F39="Insuficiente",0)))</f>
        <v>100</v>
      </c>
    </row>
  </sheetData>
  <mergeCells count="10">
    <mergeCell ref="A19:A21"/>
    <mergeCell ref="A22:A27"/>
    <mergeCell ref="A30:A33"/>
    <mergeCell ref="A34:A37"/>
    <mergeCell ref="B1:D1"/>
    <mergeCell ref="A2:A4"/>
    <mergeCell ref="A5:A7"/>
    <mergeCell ref="A8:A12"/>
    <mergeCell ref="A13:A15"/>
    <mergeCell ref="A16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Formato_Evaluación_Practica</vt:lpstr>
      <vt:lpstr>Rúbrica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Johana Carvajalino Quintero</dc:creator>
  <cp:lastModifiedBy>STUDENT</cp:lastModifiedBy>
  <cp:lastPrinted>2024-08-01T13:45:59Z</cp:lastPrinted>
  <dcterms:created xsi:type="dcterms:W3CDTF">2024-04-18T01:37:51Z</dcterms:created>
  <dcterms:modified xsi:type="dcterms:W3CDTF">2024-08-02T20:59:59Z</dcterms:modified>
</cp:coreProperties>
</file>