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UDENT\Downloads\"/>
    </mc:Choice>
  </mc:AlternateContent>
  <bookViews>
    <workbookView xWindow="0" yWindow="0" windowWidth="28800" windowHeight="12330"/>
  </bookViews>
  <sheets>
    <sheet name="Formato_Evaluación_Anteproyecto" sheetId="1" r:id="rId1"/>
    <sheet name="Rúbrica" sheetId="2" r:id="rId2"/>
    <sheet name="Dato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4" l="1"/>
  <c r="E36" i="4"/>
  <c r="E37" i="4"/>
  <c r="E34" i="4"/>
  <c r="E31" i="4"/>
  <c r="E32" i="4"/>
  <c r="E33" i="4"/>
  <c r="E30" i="4"/>
  <c r="E29" i="4"/>
  <c r="G40" i="2" s="1"/>
  <c r="D40" i="1" s="1"/>
  <c r="E28" i="4"/>
  <c r="G38" i="2" s="1"/>
  <c r="D39" i="1" s="1"/>
  <c r="E23" i="4"/>
  <c r="E24" i="4"/>
  <c r="E25" i="4"/>
  <c r="E26" i="4"/>
  <c r="E27" i="4"/>
  <c r="E22" i="4"/>
  <c r="E20" i="4"/>
  <c r="E21" i="4"/>
  <c r="E19" i="4"/>
  <c r="E18" i="4"/>
  <c r="E17" i="4"/>
  <c r="E16" i="4"/>
  <c r="E14" i="4"/>
  <c r="E15" i="4"/>
  <c r="E13" i="4"/>
  <c r="G19" i="2" s="1"/>
  <c r="D35" i="1" s="1"/>
  <c r="E9" i="4"/>
  <c r="E10" i="4"/>
  <c r="E11" i="4"/>
  <c r="E12" i="4"/>
  <c r="E8" i="4"/>
  <c r="E6" i="4"/>
  <c r="E7" i="4"/>
  <c r="E5" i="4"/>
  <c r="G47" i="2" l="1"/>
  <c r="D42" i="1" s="1"/>
  <c r="G42" i="2"/>
  <c r="D41" i="1" s="1"/>
  <c r="G31" i="2"/>
  <c r="D38" i="1" s="1"/>
  <c r="G27" i="2"/>
  <c r="D37" i="1" s="1"/>
  <c r="G23" i="2"/>
  <c r="D36" i="1" s="1"/>
  <c r="G13" i="2"/>
  <c r="D34" i="1" s="1"/>
  <c r="G9" i="2"/>
  <c r="D33" i="1" s="1"/>
  <c r="E4" i="4" l="1"/>
  <c r="E3" i="4"/>
  <c r="E2" i="4"/>
  <c r="G5" i="2" l="1"/>
  <c r="D32" i="1" l="1"/>
  <c r="D43" i="1" s="1"/>
  <c r="G45" i="1" s="1"/>
  <c r="G51" i="2"/>
</calcChain>
</file>

<file path=xl/sharedStrings.xml><?xml version="1.0" encoding="utf-8"?>
<sst xmlns="http://schemas.openxmlformats.org/spreadsheetml/2006/main" count="392" uniqueCount="184">
  <si>
    <t>PROGRAMA INGENIERIA DE SISTEMAS
COMITÉ DE INVESTIGACIÓN
FORMATO DE EVALUACIÓN DE ANTEPROYECTO</t>
  </si>
  <si>
    <t>INFORMACIÓN DEL EVALUADOR</t>
  </si>
  <si>
    <t>Cargo</t>
  </si>
  <si>
    <t>Nombre y Apellidos</t>
  </si>
  <si>
    <t>Programa</t>
  </si>
  <si>
    <t>Facultad</t>
  </si>
  <si>
    <t>INFORMACIÓN ESTUDIANTE(S)</t>
  </si>
  <si>
    <t>Estudiante No. 1</t>
  </si>
  <si>
    <t>Estudiante No. 2</t>
  </si>
  <si>
    <t>Estudiante No. 3</t>
  </si>
  <si>
    <t>Fecha Entrega Informe</t>
  </si>
  <si>
    <t>INFORMACION GENERAL DEL ANTEPROYECTO</t>
  </si>
  <si>
    <t>Título del Proyecto</t>
  </si>
  <si>
    <t>Línea de Investigación</t>
  </si>
  <si>
    <t>Sublínea de Investigación</t>
  </si>
  <si>
    <t>Código del Anteproyecto</t>
  </si>
  <si>
    <t>Em@il Institucional</t>
  </si>
  <si>
    <t>INFORME GENERAL DE LA EVALUACIÓN DEL ANTEPROYECTO</t>
  </si>
  <si>
    <t>Criterio de Evaluación</t>
  </si>
  <si>
    <t>Puntaje de Evaluación</t>
  </si>
  <si>
    <t>Observaciones generales</t>
  </si>
  <si>
    <t>Total</t>
  </si>
  <si>
    <t>Calificación final</t>
  </si>
  <si>
    <t>Nota mínima aprobatoria</t>
  </si>
  <si>
    <t>Firma del Evaluador</t>
  </si>
  <si>
    <t>1. Titulo del Proyecto de Grado</t>
  </si>
  <si>
    <t>2. Identificación del Problema</t>
  </si>
  <si>
    <t>3. Justificación del Proyecto</t>
  </si>
  <si>
    <t>CONCEPTO FINAL DE APROBACIÓN 
(Aprobado, Aprobado con Correcciones, Pendiente de Aprobación, Aplazado o Anulado)</t>
  </si>
  <si>
    <t>ESCRIBA EN MAYUSCULA NEGRILLA, ARIAL 14</t>
  </si>
  <si>
    <t>Nombre Legible</t>
  </si>
  <si>
    <t>Recibido</t>
  </si>
  <si>
    <t>Anexar firma digital</t>
  </si>
  <si>
    <t>Excelente</t>
  </si>
  <si>
    <t>Calificación</t>
  </si>
  <si>
    <t>Puntaje (0 a 5)</t>
  </si>
  <si>
    <t>Precisa el tema de investigación y éste se enmarca en las líneas de investigación institucionales</t>
  </si>
  <si>
    <t>No precisa el tema de investigación.</t>
  </si>
  <si>
    <t>Indica a quiénes beneficiará o en dónde se desarrollará el proyecto de investigación.</t>
  </si>
  <si>
    <t>RÚBRICA DE EVALUACIÓN DE ANTEPROYECTO DE GRADO</t>
  </si>
  <si>
    <t>Bueno</t>
  </si>
  <si>
    <t>Insuficiente</t>
  </si>
  <si>
    <t>Criterios</t>
  </si>
  <si>
    <t>Ponderación</t>
  </si>
  <si>
    <t>Puntaje (0-100)</t>
  </si>
  <si>
    <t>Planteamiento y formulación del problema (15%)</t>
  </si>
  <si>
    <t>Justificación (15%)</t>
  </si>
  <si>
    <t>Objetivo general (10%)</t>
  </si>
  <si>
    <t>Objetivos específicos (10%)</t>
  </si>
  <si>
    <t>Cronograma (5%)</t>
  </si>
  <si>
    <t>Bibliografía (5%)</t>
  </si>
  <si>
    <t>El título es claro y conciso, transmitiendo de manera efectiva el tema de investigación.</t>
  </si>
  <si>
    <t>Puntaje (0 a 15)</t>
  </si>
  <si>
    <t>Describe el contexto  pero no el objeto de estudio</t>
  </si>
  <si>
    <t xml:space="preserve">No delimita el objeto de estudio del ejercicio investigativo. </t>
  </si>
  <si>
    <t>Describe la  necesidad identificada pero la argumentación de los estudios, informes, diagnósticos son débiles</t>
  </si>
  <si>
    <t>No describe la  necesidad identificada argumentada con estudios, informes, diagnósticos debidamente citados en el cuerpo del texto</t>
  </si>
  <si>
    <t>La formulación del problema se  delimita a través de una pregunta que contempla el qué, quiénes y en dónde.</t>
  </si>
  <si>
    <t>La formulación del problema se delimita a través de una pregunta pero, no  contempla el qué, quiénes y en dónde como estructura</t>
  </si>
  <si>
    <t xml:space="preserve">La formulación del problema no se delimita a través de una pregunta que contempla el qué, quiénes y en dónde </t>
  </si>
  <si>
    <t>Demuestra el impacto que tendrán los resultados de la investigación, evidenciando a quienes beneficia y  la transformación que se produce si los resultados se transfieren a contexto real.</t>
  </si>
  <si>
    <t>Demuestra el impacto que tendrán los resultados de la investigación, pero la argumentación para sustentar a quienes beneficia y  la transformación que se produce si los resultados se transfieren a contexto real es baja.</t>
  </si>
  <si>
    <t>No demuestra el impacto que tendrán los resultados de la investigación, ni evidencia a quienes beneficia y  la transformación que se produce si los resultados se transfieren a contexto real.</t>
  </si>
  <si>
    <t>Describe y/o cuantifica desde una perspectiva teórica, metodológica, práctica o social  el impacto potencial de los resultados de la investigación, evidenciando a quienes benefició, es decir, el  para qué del proyecto.</t>
  </si>
  <si>
    <t>Identifica el impacto potencial de los resultados de la investigación pero no evidencia a quienes benefició</t>
  </si>
  <si>
    <t>No identifica el impacto potencial de los resultados de la investigación ni evidencia a quienes benefició.</t>
  </si>
  <si>
    <t>Identifica y explica la transformación que se producirá si los resultados se transfieren a contexto real.</t>
  </si>
  <si>
    <t>Identifica pero no explica la transformación que se producirá si los resultados se transfieren a contexto real.</t>
  </si>
  <si>
    <t>No identifica ni explica la transformación que se producirá si los resultados se transfieren a contexto real.</t>
  </si>
  <si>
    <t>Describe la relevancia que tiene el estudio para las políticas institucionales, para la carrera o profesión, para la universidad y para la sociedad en general</t>
  </si>
  <si>
    <t>Describe la relevancia que tiene el estudio para las políticas institucionales sin mencionar la aplicación para la profesión, la universidad y la sociedad.</t>
  </si>
  <si>
    <t>No describe la relevancia que tiene el estudio para las políticas institucionales ni menciona la aplicación para la profesión, la universidad y la sociedad.</t>
  </si>
  <si>
    <t>La justificación es coherente con la problemática y los objetivos del proyecto.</t>
  </si>
  <si>
    <t>La justificación no es completamente coherente y/o clara con la problemática o los objetivos del proyecto.</t>
  </si>
  <si>
    <t>La justificación no es coherente con la problemática y los objetivos del proyecto.</t>
  </si>
  <si>
    <t>Puntaje (0 a 10)</t>
  </si>
  <si>
    <t>Formula un objetivo utilizando más de un verbo en infinitivo.</t>
  </si>
  <si>
    <t>Formula un objetivo sin utilizar un verbo en infinitivo.</t>
  </si>
  <si>
    <t>El objetivo general presentado contiene en su redacción el  qué, el para qué y el cómo se realizó el proyecto de investigación.</t>
  </si>
  <si>
    <t xml:space="preserve"> El objetivo presentado contiene en su redacción el  qué, pero no el para qué ni el cómo se realizó el proyecto de investigación.</t>
  </si>
  <si>
    <t xml:space="preserve"> El objetivo  no contiene en su redacción el  qué, el para qué y  el cómo se realizó el proyecto de investigación.</t>
  </si>
  <si>
    <t>El objetivo demuestra coherencia con el problema de la investigación y es alcanzable.</t>
  </si>
  <si>
    <t>El objetivo demuestra coherencia con el problema de la investigación y sin embargo no es alcanzable.</t>
  </si>
  <si>
    <t>El objetivo no demuestra coherencia con el problema de la investigación y no es alcanzable.</t>
  </si>
  <si>
    <t>Enuncia objetivos específicos utilizando para cada objetivo un verbo en infinitivo e indicando el qué, el para qué y el cómo.</t>
  </si>
  <si>
    <t>Enuncia objetivos específicos utilizando para cada objetivo más de un verbo en infinitivo e indicando el qué, el para qué o el cómo.</t>
  </si>
  <si>
    <t>Enuncia objetivos específicos sin utilizar verbos en infinitivo y no indica el qué, el para qué y el cómo.</t>
  </si>
  <si>
    <t>Formula al menos tres (3) objetivos específicos, pero no garantizan alcanzar la meta principal del proyecto.</t>
  </si>
  <si>
    <t>Formula menos de tres objetivos especìficos y èstos no garantizan el alcance de la meta.</t>
  </si>
  <si>
    <t>Los objetivos especificos describen los resultados de forma medible.</t>
  </si>
  <si>
    <t>Plantea objetivos específicos, pero no es claro la forma de medición</t>
  </si>
  <si>
    <t>Los objetivos específicos no son medibles.</t>
  </si>
  <si>
    <t>En el marco legal se relacionan y analizan a la luz del objeto de estudio, las normas vigentes.</t>
  </si>
  <si>
    <t>En el marco legal se relacionan y no se analizan a la luz del objeto de estudio, las normas vigentes.</t>
  </si>
  <si>
    <t>No incluye marco legal.</t>
  </si>
  <si>
    <t>En el estado del arte se incluye la revisión bibliográfica de producción investigativa de los últimos diez años, en torno al objeto de investigación. Esta revisión debe incluir estudios tanto nacionales como internacionales.</t>
  </si>
  <si>
    <t>Identifica adecuadamente el enfoque metodológico cuantitativo, cualitativo o mixto.</t>
  </si>
  <si>
    <t>Presenta un enfoque metodológico inadecuado.</t>
  </si>
  <si>
    <t>No identifica el enfoque metodológico cuantitativo, cualitativo o mixto.</t>
  </si>
  <si>
    <t>Presenta y justifica el tipo de investigación, de diseño (experimental o no experimental y  las  técnicas de recolección de datos.</t>
  </si>
  <si>
    <t>Presenta y no justifica el tipo de investigación, de diseño (experimental o no experimental y  las  técnicas de recolección de datos.</t>
  </si>
  <si>
    <t>No presenta ni justifica el tipo de investigación, de diseño (experimental o no experimental y  las  técnicas de recolección de datos.</t>
  </si>
  <si>
    <t>De acuerdo con el enfoque metodológico  describe  las hipótesis o supuestos de trabajo, variables e indicadores de análisis.</t>
  </si>
  <si>
    <t>Las hipótesis o supuestos de trabajo, variables e indicadores de análisis no responden al enfoque metodológico.</t>
  </si>
  <si>
    <t>No describe  las hipótesis o supuestos de trabajo, variables e indicadores de análisis.</t>
  </si>
  <si>
    <t>Establece y justifica  la población (universo) y el tamaño de la muestra .</t>
  </si>
  <si>
    <t>Establece pero no justifica  la población (universo) y el tamaño de la muestra .</t>
  </si>
  <si>
    <t>Ni establece ni justifica  la población (universo) y el tamaño de la muestra .</t>
  </si>
  <si>
    <t>Describe técnicas de análisis pertinentes a la naturaleza de los datos.</t>
  </si>
  <si>
    <t>Describe  técnicas de análisis que no son pertinentes a la naturaleza de los datos.</t>
  </si>
  <si>
    <t>Describe  técnicas de análisis pertinentes a la naturaleza de los datos.</t>
  </si>
  <si>
    <t>Describe  los recursos humanos y financieros necesarios para el proyecto en los formatos establecidos para ello</t>
  </si>
  <si>
    <t>Relaciona recursos pero se presentan incompletos.</t>
  </si>
  <si>
    <t>No relaciona los recursos humanos y financieros necesarios para el proyecto</t>
  </si>
  <si>
    <t>No relaciona las actividades del proyecto ni asigna tiempos de ejecución.</t>
  </si>
  <si>
    <t>El documento presenta entre 15 y 20 referencias</t>
  </si>
  <si>
    <t>El documento presenta menos de 10 referencias</t>
  </si>
  <si>
    <t>Aplica inadecuadamente las normas internacional para referenciar.</t>
  </si>
  <si>
    <t>No aplica normas internacionales de referenciación.</t>
  </si>
  <si>
    <t>De las referencias relacionadas solo aparece el 50% en el cuerpo del documento.</t>
  </si>
  <si>
    <t>Las referencias no aparecen en el cuerpo del documento</t>
  </si>
  <si>
    <t>Las referencias citadas reflejan la producción sobre el tema actualizada mínimo 5 años.</t>
  </si>
  <si>
    <t>Las referencias citadas dan cuenta de la producción sobre el tema 5 años hacia atrás.</t>
  </si>
  <si>
    <t>Las referencias citadas reflejan desactualización.</t>
  </si>
  <si>
    <t>Presenta múltiples errores ortográficos en el cuerpo del texto.</t>
  </si>
  <si>
    <t>Las ideas son confusas producto de la baja estructura en la redacción de las frases.</t>
  </si>
  <si>
    <t>No comunica adecuadamente las ideas a través de frases estructuradas.</t>
  </si>
  <si>
    <t>Existe coherencia entre párrafos, por lo tanto, se facilita la comprensión del texto.</t>
  </si>
  <si>
    <t>La coherencia entre párrafos no es continúa, afectando la adecuada comprensión del texto.</t>
  </si>
  <si>
    <t>No existe coherencia entre párrafos, por lo tanto, no se facilita la comprensión del texto.</t>
  </si>
  <si>
    <t>Planteamiento y formulación del problema</t>
  </si>
  <si>
    <t>Justificación</t>
  </si>
  <si>
    <t>Objetivo general</t>
  </si>
  <si>
    <t>Objetivos específicos</t>
  </si>
  <si>
    <t>Criterios de evaluación</t>
  </si>
  <si>
    <t>Marco Referencial</t>
  </si>
  <si>
    <t>Marco Metodológico</t>
  </si>
  <si>
    <t>Presupuesto</t>
  </si>
  <si>
    <t>Cronograma de Actividades</t>
  </si>
  <si>
    <t>Muestra de forma estructurada las diferentes actividades a realizar para el desarrollo de la investigación indicando tanto el orden de las actividades como su respectiva duración (meses o semanas),siendo coherentes con las fases del proyecto descritas en el diseño metodológico.</t>
  </si>
  <si>
    <t>Muestra de forma estructurada las diferentes actividades a realizar para el desarrollo de la investigación indicando tanto el orden de las actividades como su respectiva duración (meses o semanas), pero no tienen coherencia con las fases del proyecto descritas en el diseño metodológico.</t>
  </si>
  <si>
    <t>Título  (15%)</t>
  </si>
  <si>
    <t>Marco Referencial (10%)</t>
  </si>
  <si>
    <t>Mraco metodológico (15%)</t>
  </si>
  <si>
    <t>Presupuesto (5%)</t>
  </si>
  <si>
    <t>Bibliografía</t>
  </si>
  <si>
    <t>El documento presenta mínimo 20 referencias  de uso institucional</t>
  </si>
  <si>
    <t>PUNTAJE TOTAL</t>
  </si>
  <si>
    <t>Aspectos Genrales (5%)</t>
  </si>
  <si>
    <t>Aspectos de Generales</t>
  </si>
  <si>
    <t>4. Objetivos General del Proyecto</t>
  </si>
  <si>
    <t>5. Objetivos Específicos</t>
  </si>
  <si>
    <t>6. Marco Referencial</t>
  </si>
  <si>
    <t>7. Marco Metodológico</t>
  </si>
  <si>
    <t>9. Cronograma de Actividades</t>
  </si>
  <si>
    <t>11. Bibliografía</t>
  </si>
  <si>
    <t>12. Aspectos Generales del Documento</t>
  </si>
  <si>
    <t>8. Presupuesto</t>
  </si>
  <si>
    <t>3.5</t>
  </si>
  <si>
    <t>Aplica la norma internacional para referenciar,  acorde con el área de conocimiento:APA, IEEE XXX</t>
  </si>
  <si>
    <t>La presentación del documento  evidencia cumplimiento de todos los párametros de forma descritos en el formato de anteproyecto institucional del Programa</t>
  </si>
  <si>
    <t>La presentación del documento  evidencia  cumplimiento de algunos (definir un porcentaje %)de los párametros descritos en el formato de anteproyecto institucional del Programa</t>
  </si>
  <si>
    <t>La presentación del documento  NO se evidencia  cumplimiento de algunos (definir un porcentaje %)de los párametros descritos en el formato de anteproyecto institucional del Programa</t>
  </si>
  <si>
    <t>El título no es tan comprensible, debería ser conciso y transmitir el tema de investigación de manera más efectiva.</t>
  </si>
  <si>
    <t>Formula al menos tres (3) objetivos específicos, indicando cómo se alcanzara la meta principal del proyecto.</t>
  </si>
  <si>
    <t>El objetivo se redacta de forma clara utilizando un verbo en infinitivo.</t>
  </si>
  <si>
    <t>Contiene un marco teorico elaborado que demuestra una sólida comprensión de las teorías y conceptos relevantes, utilizando fuentes confiables y citando adecuadamente las ideas de otros autores.</t>
  </si>
  <si>
    <t>Contiene un marco teorico  elaborado que demuestra una comprensión adecuada de las teorías y conceptos relevantes, aunque puede haber algunas inconsistencias en la selección y el uso de las fuentes de información.</t>
  </si>
  <si>
    <t>El marco teorico elaborado muestra una comprensión limitada o inadecuada de las teorías y conceptos relevantes, mostrando falta de profundidad y claridad en su aplicación.</t>
  </si>
  <si>
    <t>No presenta estado del arte o no es consistente con el objeto de la investigacción</t>
  </si>
  <si>
    <t>Incluye una metodologia a seguir para el desarrollo del proyecto con sus respectivas fases. Describe los resultados que se esperan lograr en relación con las preguntas y los objetivos propuestos para el desarrollo del proyecto.</t>
  </si>
  <si>
    <t>Incluye una metodologia a seguir para el desarrollo del proyecto con sus respectivas fases. No describe con claridad los resultados que se esperan lograr en relación con las preguntas y los objetivos propuestos para el desarrollo del proyecto.</t>
  </si>
  <si>
    <t>No incluye una metodologia a seguir para el desarrollo del proyecto con sus respectivas fases. No describe con claridad los resultados que se esperan lograr en relación con las preguntas y los objetivos propuestos para el desarrollo del proyecto.</t>
  </si>
  <si>
    <t>La redaccion es fluida, clara y entendible. No presenta errores ortográficos</t>
  </si>
  <si>
    <t>La redaccion es fluida, clara y entendible. Presenta pocos errores de ortografía en el desarrollo del texto.</t>
  </si>
  <si>
    <t>Precisa el tema de investigación pero se deja muy ambigua la linea de investigación en la formulación del título</t>
  </si>
  <si>
    <t xml:space="preserve">Indica a quiénes  beneficiará  y en dónde se desarrollará el proyecto, la delimitación es clara para el beneficio que genera el proyecto.
</t>
  </si>
  <si>
    <t xml:space="preserve">Evidencia de forma clara el enfoque investigativo el cual permite dlimitar el objeto de estudio </t>
  </si>
  <si>
    <t>No indica a quiénes beneficiará ni en dónde se desarrollará el proyecto de investigación.</t>
  </si>
  <si>
    <t>Describe la problemática y la argumenta con estudios y diagnósticos. Se plantea bien el momento macro  y micro del problema, lo cual permite ver que si hay un pronostico y su control debidamente citados en el cuerpo del texto.</t>
  </si>
  <si>
    <t>El título es confuso y no transmite claramente la variable de estudio en el tema de investigación.</t>
  </si>
  <si>
    <t>En el estado del arte se incluye la revisión bibliográfica de producción investigativa de los últimos años, en torno al objeto de investigación. En la  revisión no se evidencia el uso de bibliografia de segunda lengua, incluye solamente estudios nacionales.</t>
  </si>
  <si>
    <t>Las referencias relacionadas aparecen en el cuerpo del documento. Se evidencia referencias de autores de segunda lengua.</t>
  </si>
  <si>
    <t>La sintaxis es precisa en  el tema, es decir, logra comunicar las ideas a través de frases coherentes.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</si>
</sst>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b/>
      <sz val="11"/>
      <color theme="0"/>
      <name val="Calibri"/>
      <family val="2"/>
      <scheme val="minor"/>
    </font>
    <font>
      <b/>
      <sz val="11"/>
      <color theme="1"/>
      <name val="Calibri"/>
      <family val="2"/>
      <scheme val="minor"/>
    </font>
    <font>
      <b/>
      <sz val="11"/>
      <color theme="1"/>
      <name val="Arial Narrow"/>
      <family val="2"/>
    </font>
    <font>
      <b/>
      <sz val="12"/>
      <color theme="1"/>
      <name val="Arial Narrow"/>
      <family val="2"/>
    </font>
    <font>
      <sz val="11"/>
      <color theme="1"/>
      <name val="Arial Narrow"/>
      <family val="2"/>
    </font>
    <font>
      <u/>
      <sz val="11"/>
      <color theme="10"/>
      <name val="Calibri"/>
      <family val="2"/>
      <scheme val="minor"/>
    </font>
    <font>
      <b/>
      <sz val="12"/>
      <name val="Arial Narrow"/>
      <family val="2"/>
    </font>
    <font>
      <b/>
      <u/>
      <sz val="11"/>
      <color theme="10"/>
      <name val="Arial Narrow"/>
      <family val="2"/>
    </font>
    <font>
      <sz val="11"/>
      <color theme="0" tint="-0.14999847407452621"/>
      <name val="Calibri"/>
      <family val="2"/>
      <scheme val="minor"/>
    </font>
    <font>
      <b/>
      <sz val="9.5"/>
      <name val="Arial"/>
      <family val="2"/>
    </font>
    <font>
      <sz val="9.5"/>
      <name val="Arial"/>
      <family val="2"/>
    </font>
    <font>
      <b/>
      <sz val="9.5"/>
      <color rgb="FF333333"/>
      <name val="Arial"/>
      <family val="2"/>
    </font>
    <font>
      <sz val="9.5"/>
      <color rgb="FF333333"/>
      <name val="Arial"/>
      <family val="2"/>
    </font>
    <font>
      <sz val="9.5"/>
      <color theme="1"/>
      <name val="Arial"/>
      <family val="2"/>
    </font>
    <font>
      <b/>
      <sz val="14"/>
      <name val="Arial"/>
      <family val="2"/>
    </font>
    <font>
      <sz val="11"/>
      <color theme="0"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theme="1" tint="0.34998626667073579"/>
      </bottom>
      <diagonal/>
    </border>
    <border>
      <left style="thin">
        <color indexed="64"/>
      </left>
      <right style="thin">
        <color indexed="64"/>
      </right>
      <top/>
      <bottom style="thin">
        <color indexed="64"/>
      </bottom>
      <diagonal/>
    </border>
    <border>
      <left/>
      <right/>
      <top style="thin">
        <color theme="1" tint="0.34998626667073579"/>
      </top>
      <bottom/>
      <diagonal/>
    </border>
    <border>
      <left style="thin">
        <color indexed="64"/>
      </left>
      <right style="thin">
        <color indexed="64"/>
      </right>
      <top style="thin">
        <color indexed="64"/>
      </top>
      <bottom/>
      <diagonal/>
    </border>
    <border>
      <left style="thin">
        <color theme="1" tint="0.34998626667073579"/>
      </left>
      <right style="thin">
        <color indexed="64"/>
      </right>
      <top style="thin">
        <color theme="1" tint="0.34998626667073579"/>
      </top>
      <bottom/>
      <diagonal/>
    </border>
    <border>
      <left style="thin">
        <color theme="1" tint="0.34998626667073579"/>
      </left>
      <right/>
      <top/>
      <bottom/>
      <diagonal/>
    </border>
    <border>
      <left style="thin">
        <color indexed="64"/>
      </left>
      <right/>
      <top style="thin">
        <color theme="1" tint="0.34998626667073579"/>
      </top>
      <bottom/>
      <diagonal/>
    </border>
    <border>
      <left style="thin">
        <color indexed="64"/>
      </left>
      <right style="thin">
        <color indexed="64"/>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medium">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style="thin">
        <color theme="1" tint="0.34998626667073579"/>
      </top>
      <bottom/>
      <diagonal/>
    </border>
    <border>
      <left style="medium">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09">
    <xf numFmtId="0" fontId="0" fillId="0" borderId="0" xfId="0"/>
    <xf numFmtId="0" fontId="1" fillId="2" borderId="0" xfId="0" applyFont="1" applyFill="1" applyAlignment="1">
      <alignment horizontal="center"/>
    </xf>
    <xf numFmtId="0" fontId="0" fillId="0" borderId="8" xfId="0" applyBorder="1"/>
    <xf numFmtId="0" fontId="0" fillId="0" borderId="12" xfId="0" applyBorder="1" applyAlignment="1">
      <alignment horizontal="center"/>
    </xf>
    <xf numFmtId="0" fontId="0" fillId="0" borderId="14" xfId="0" applyBorder="1" applyAlignment="1">
      <alignment horizontal="center"/>
    </xf>
    <xf numFmtId="0" fontId="2" fillId="3" borderId="2" xfId="0" applyFont="1" applyFill="1" applyBorder="1"/>
    <xf numFmtId="0" fontId="2" fillId="3" borderId="0" xfId="0" applyFont="1" applyFill="1"/>
    <xf numFmtId="0" fontId="11" fillId="2" borderId="1" xfId="0" applyFont="1" applyFill="1" applyBorder="1" applyAlignment="1">
      <alignment vertical="center" wrapText="1"/>
    </xf>
    <xf numFmtId="0" fontId="11" fillId="0" borderId="1" xfId="0" applyFont="1" applyBorder="1" applyProtection="1">
      <protection locked="0"/>
    </xf>
    <xf numFmtId="0" fontId="10" fillId="6" borderId="6"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4" fillId="0" borderId="1" xfId="0" applyFont="1" applyBorder="1" applyAlignment="1">
      <alignment vertical="center" wrapText="1"/>
    </xf>
    <xf numFmtId="0" fontId="11" fillId="2" borderId="4" xfId="0" applyFont="1" applyFill="1" applyBorder="1" applyAlignment="1">
      <alignment vertical="center" wrapText="1"/>
    </xf>
    <xf numFmtId="2" fontId="10" fillId="0" borderId="6" xfId="0" applyNumberFormat="1" applyFont="1" applyBorder="1" applyAlignment="1">
      <alignment horizontal="center" vertical="center"/>
    </xf>
    <xf numFmtId="0" fontId="11" fillId="7" borderId="1" xfId="0" applyFont="1" applyFill="1" applyBorder="1" applyAlignment="1">
      <alignment vertical="center" wrapText="1"/>
    </xf>
    <xf numFmtId="0" fontId="11" fillId="7" borderId="1"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2" fontId="15" fillId="5" borderId="1" xfId="0" applyNumberFormat="1" applyFont="1" applyFill="1" applyBorder="1" applyAlignment="1">
      <alignment horizontal="center" vertical="center"/>
    </xf>
    <xf numFmtId="0" fontId="12" fillId="2" borderId="26" xfId="0" applyFont="1" applyFill="1" applyBorder="1" applyAlignment="1">
      <alignment horizontal="center" vertical="center" wrapText="1"/>
    </xf>
    <xf numFmtId="0" fontId="2" fillId="2" borderId="26" xfId="0" applyFont="1" applyFill="1" applyBorder="1" applyAlignment="1">
      <alignment horizontal="center" wrapText="1"/>
    </xf>
    <xf numFmtId="0" fontId="0" fillId="2" borderId="0" xfId="0" applyFill="1"/>
    <xf numFmtId="0" fontId="0" fillId="2" borderId="1" xfId="0" applyFill="1" applyBorder="1"/>
    <xf numFmtId="164" fontId="2" fillId="4" borderId="12" xfId="0" applyNumberFormat="1" applyFont="1" applyFill="1" applyBorder="1" applyAlignment="1">
      <alignment horizontal="center"/>
    </xf>
    <xf numFmtId="0" fontId="2" fillId="4" borderId="19" xfId="0" applyFont="1" applyFill="1" applyBorder="1" applyAlignment="1">
      <alignment horizontal="center"/>
    </xf>
    <xf numFmtId="0" fontId="5" fillId="0" borderId="0" xfId="0" applyFont="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0" fillId="0" borderId="11" xfId="0" applyBorder="1" applyAlignment="1">
      <alignment horizontal="left"/>
    </xf>
    <xf numFmtId="2" fontId="0" fillId="0" borderId="12" xfId="0" applyNumberFormat="1" applyBorder="1" applyAlignment="1">
      <alignment horizontal="center"/>
    </xf>
    <xf numFmtId="2" fontId="0" fillId="0" borderId="14" xfId="0" applyNumberFormat="1" applyBorder="1" applyAlignment="1">
      <alignment horizontal="center"/>
    </xf>
    <xf numFmtId="0" fontId="7" fillId="3" borderId="0" xfId="0" applyFont="1" applyFill="1" applyAlignment="1">
      <alignment horizontal="center"/>
    </xf>
    <xf numFmtId="0" fontId="3" fillId="2" borderId="2" xfId="0" applyFont="1" applyFill="1" applyBorder="1" applyAlignment="1">
      <alignment horizontal="left" wrapText="1"/>
    </xf>
    <xf numFmtId="0" fontId="3" fillId="2" borderId="0" xfId="0" applyFont="1" applyFill="1" applyAlignment="1">
      <alignment horizontal="left" wrapText="1"/>
    </xf>
    <xf numFmtId="0" fontId="0" fillId="0" borderId="7"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xf>
    <xf numFmtId="0" fontId="8" fillId="0" borderId="0" xfId="1" applyFont="1" applyAlignment="1">
      <alignment horizontal="left"/>
    </xf>
    <xf numFmtId="0" fontId="5"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3" fillId="2" borderId="2" xfId="0" applyFont="1" applyFill="1" applyBorder="1" applyAlignment="1">
      <alignment horizontal="left"/>
    </xf>
    <xf numFmtId="0" fontId="3" fillId="2" borderId="0" xfId="0" applyFont="1" applyFill="1" applyAlignment="1">
      <alignment horizontal="left"/>
    </xf>
    <xf numFmtId="2" fontId="0" fillId="0" borderId="11" xfId="0" applyNumberFormat="1" applyBorder="1" applyAlignment="1">
      <alignment horizontal="center"/>
    </xf>
    <xf numFmtId="0" fontId="3" fillId="5" borderId="11" xfId="0" applyFont="1" applyFill="1" applyBorder="1" applyAlignment="1">
      <alignment horizont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 fillId="4" borderId="24" xfId="0" applyFont="1" applyFill="1" applyBorder="1" applyAlignment="1">
      <alignment horizontal="center"/>
    </xf>
    <xf numFmtId="0" fontId="3" fillId="4" borderId="11" xfId="0" applyFont="1" applyFill="1" applyBorder="1" applyAlignment="1">
      <alignment horizontal="center"/>
    </xf>
    <xf numFmtId="164" fontId="2" fillId="0" borderId="2" xfId="0" applyNumberFormat="1" applyFont="1" applyBorder="1" applyAlignment="1">
      <alignment horizontal="center"/>
    </xf>
    <xf numFmtId="164" fontId="2" fillId="0" borderId="0" xfId="0" applyNumberFormat="1" applyFont="1" applyAlignment="1">
      <alignment horizontal="center"/>
    </xf>
    <xf numFmtId="0" fontId="3" fillId="4" borderId="22"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2" fontId="2" fillId="3" borderId="0" xfId="0" applyNumberFormat="1" applyFont="1" applyFill="1" applyAlignment="1">
      <alignment horizontal="center"/>
    </xf>
    <xf numFmtId="0" fontId="2" fillId="3" borderId="0" xfId="0" applyFont="1" applyFill="1" applyAlignment="1">
      <alignment horizontal="center"/>
    </xf>
    <xf numFmtId="0" fontId="0" fillId="0" borderId="5" xfId="0" applyBorder="1" applyAlignment="1">
      <alignment horizontal="center"/>
    </xf>
    <xf numFmtId="0" fontId="2" fillId="3" borderId="2" xfId="0" applyFont="1" applyFill="1" applyBorder="1" applyAlignment="1">
      <alignment horizontal="center" wrapText="1"/>
    </xf>
    <xf numFmtId="0" fontId="2" fillId="5" borderId="20" xfId="0" applyFont="1" applyFill="1" applyBorder="1" applyAlignment="1">
      <alignment horizontal="center"/>
    </xf>
    <xf numFmtId="0" fontId="2" fillId="5" borderId="24" xfId="0" applyFont="1" applyFill="1" applyBorder="1" applyAlignment="1">
      <alignment horizontal="center"/>
    </xf>
    <xf numFmtId="0" fontId="16" fillId="0" borderId="11" xfId="0" applyFont="1" applyBorder="1" applyAlignment="1">
      <alignment horizontal="center"/>
    </xf>
    <xf numFmtId="0" fontId="2" fillId="5" borderId="21" xfId="0" applyFont="1" applyFill="1" applyBorder="1" applyAlignment="1">
      <alignment horizontal="center"/>
    </xf>
    <xf numFmtId="0" fontId="2" fillId="5" borderId="22" xfId="0" applyFont="1" applyFill="1" applyBorder="1" applyAlignment="1">
      <alignment horizontal="center"/>
    </xf>
    <xf numFmtId="0" fontId="0" fillId="0" borderId="23"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9" fillId="0" borderId="11" xfId="0" applyFont="1" applyBorder="1" applyAlignment="1">
      <alignment horizontal="center"/>
    </xf>
    <xf numFmtId="0" fontId="15" fillId="5" borderId="1" xfId="0" applyFont="1" applyFill="1" applyBorder="1" applyAlignment="1">
      <alignment horizontal="center" vertical="center"/>
    </xf>
    <xf numFmtId="0" fontId="10" fillId="2" borderId="32"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1" xfId="0" applyFont="1" applyFill="1" applyBorder="1" applyAlignment="1">
      <alignment horizontal="center" vertical="center" wrapText="1"/>
    </xf>
    <xf numFmtId="2" fontId="10" fillId="0" borderId="6" xfId="0" applyNumberFormat="1" applyFont="1" applyBorder="1" applyAlignment="1">
      <alignment horizontal="center" vertical="center"/>
    </xf>
    <xf numFmtId="2" fontId="10" fillId="0" borderId="25" xfId="0" applyNumberFormat="1" applyFont="1" applyBorder="1" applyAlignment="1">
      <alignment horizontal="center" vertical="center"/>
    </xf>
    <xf numFmtId="2" fontId="10" fillId="0" borderId="4" xfId="0" applyNumberFormat="1" applyFont="1" applyBorder="1" applyAlignment="1">
      <alignment horizontal="center" vertical="center"/>
    </xf>
    <xf numFmtId="0" fontId="10" fillId="3" borderId="1"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2" fontId="10" fillId="0" borderId="25"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4" fillId="3" borderId="0" xfId="0" applyFont="1" applyFill="1" applyAlignment="1">
      <alignment horizontal="center"/>
    </xf>
    <xf numFmtId="0" fontId="4" fillId="3" borderId="17" xfId="0" applyFont="1" applyFill="1" applyBorder="1" applyAlignment="1">
      <alignment horizontal="center"/>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2" borderId="2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1031240</xdr:colOff>
      <xdr:row>1</xdr:row>
      <xdr:rowOff>109220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31240" cy="299720"/>
        </a:xfrm>
        <a:prstGeom prst="rect">
          <a:avLst/>
        </a:prstGeom>
        <a:noFill/>
        <a:ln>
          <a:noFill/>
        </a:ln>
      </xdr:spPr>
    </xdr:pic>
    <xdr:clientData/>
  </xdr:twoCellAnchor>
  <xdr:twoCellAnchor>
    <xdr:from>
      <xdr:col>0</xdr:col>
      <xdr:colOff>0</xdr:colOff>
      <xdr:row>1</xdr:row>
      <xdr:rowOff>119380</xdr:rowOff>
    </xdr:from>
    <xdr:to>
      <xdr:col>1</xdr:col>
      <xdr:colOff>345440</xdr:colOff>
      <xdr:row>2</xdr:row>
      <xdr:rowOff>262890</xdr:rowOff>
    </xdr:to>
    <xdr:sp macro="" textlink="">
      <xdr:nvSpPr>
        <xdr:cNvPr id="5" name="Text Box 5"/>
        <xdr:cNvSpPr txBox="1">
          <a:spLocks noChangeArrowheads="1"/>
        </xdr:cNvSpPr>
      </xdr:nvSpPr>
      <xdr:spPr bwMode="auto">
        <a:xfrm>
          <a:off x="0" y="309880"/>
          <a:ext cx="1459865" cy="334010"/>
        </a:xfrm>
        <a:prstGeom prst="rect">
          <a:avLst/>
        </a:prstGeom>
        <a:noFill/>
        <a:ln>
          <a:noFill/>
        </a:ln>
        <a:extLst>
          <a:ext uri="{91240B29-F687-4f45-9708-019B960494DF}">
            <a14:hiddenLine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rto="http://schemas.microsoft.com/office/word/2006/arto"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tabLst>
              <a:tab pos="2806065" algn="ctr"/>
              <a:tab pos="5612130" algn="r"/>
            </a:tabLst>
          </a:pPr>
          <a:r>
            <a:rPr lang="es-ES" sz="700" b="1">
              <a:solidFill>
                <a:srgbClr val="00B050"/>
              </a:solidFill>
              <a:effectLst/>
              <a:latin typeface="Arial" panose="020B0604020202020204" pitchFamily="34" charset="0"/>
              <a:ea typeface="Arial MT"/>
              <a:cs typeface="Arial MT"/>
            </a:rPr>
            <a:t>Programa </a:t>
          </a:r>
          <a:endParaRPr lang="es-CO" sz="1100">
            <a:effectLst/>
            <a:latin typeface="Arial MT"/>
            <a:ea typeface="Arial MT"/>
            <a:cs typeface="Arial MT"/>
          </a:endParaRPr>
        </a:p>
        <a:p>
          <a:pPr>
            <a:spcAft>
              <a:spcPts val="0"/>
            </a:spcAft>
            <a:tabLst>
              <a:tab pos="2806065" algn="ctr"/>
              <a:tab pos="5612130" algn="r"/>
            </a:tabLst>
          </a:pPr>
          <a:r>
            <a:rPr lang="es-ES" sz="700">
              <a:solidFill>
                <a:srgbClr val="00B050"/>
              </a:solidFill>
              <a:effectLst/>
              <a:latin typeface="Arial" panose="020B0604020202020204" pitchFamily="34" charset="0"/>
              <a:ea typeface="Arial MT"/>
              <a:cs typeface="Arial MT"/>
            </a:rPr>
            <a:t>Ingeniería de Sistemas</a:t>
          </a:r>
          <a:endParaRPr lang="es-CO" sz="1100">
            <a:effectLst/>
            <a:latin typeface="Arial MT"/>
            <a:ea typeface="Arial MT"/>
            <a:cs typeface="Arial MT"/>
          </a:endParaRPr>
        </a:p>
      </xdr:txBody>
    </xdr:sp>
    <xdr:clientData/>
  </xdr:twoCellAnchor>
  <xdr:twoCellAnchor editAs="oneCell">
    <xdr:from>
      <xdr:col>5</xdr:col>
      <xdr:colOff>0</xdr:colOff>
      <xdr:row>0</xdr:row>
      <xdr:rowOff>0</xdr:rowOff>
    </xdr:from>
    <xdr:to>
      <xdr:col>5</xdr:col>
      <xdr:colOff>685800</xdr:colOff>
      <xdr:row>3</xdr:row>
      <xdr:rowOff>0</xdr:rowOff>
    </xdr:to>
    <xdr:pic>
      <xdr:nvPicPr>
        <xdr:cNvPr id="6" name="Imagen 5"/>
        <xdr:cNvPicPr/>
      </xdr:nvPicPr>
      <xdr:blipFill>
        <a:blip xmlns:r="http://schemas.openxmlformats.org/officeDocument/2006/relationships" r:embed="rId2"/>
        <a:stretch>
          <a:fillRect/>
        </a:stretch>
      </xdr:blipFill>
      <xdr:spPr>
        <a:xfrm>
          <a:off x="3914775" y="0"/>
          <a:ext cx="685800" cy="7524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m@il%20Institucional" TargetMode="External"/><Relationship Id="rId2" Type="http://schemas.openxmlformats.org/officeDocument/2006/relationships/hyperlink" Target="mailto:Em@il%20Institucional" TargetMode="External"/><Relationship Id="rId1" Type="http://schemas.openxmlformats.org/officeDocument/2006/relationships/hyperlink" Target="mailto:Em@il%20Institucion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workbookViewId="0">
      <selection activeCell="I6" sqref="I6"/>
    </sheetView>
  </sheetViews>
  <sheetFormatPr baseColWidth="10" defaultRowHeight="15" x14ac:dyDescent="0.25"/>
  <cols>
    <col min="1" max="1" width="16.7109375" customWidth="1"/>
    <col min="2" max="2" width="7.7109375" customWidth="1"/>
    <col min="7" max="7" width="13.85546875" customWidth="1"/>
  </cols>
  <sheetData>
    <row r="1" spans="1:8" x14ac:dyDescent="0.25">
      <c r="A1" s="47"/>
      <c r="B1" s="48" t="s">
        <v>0</v>
      </c>
      <c r="C1" s="49"/>
      <c r="D1" s="49"/>
      <c r="E1" s="49"/>
      <c r="F1" s="47"/>
      <c r="G1" s="47"/>
    </row>
    <row r="2" spans="1:8" x14ac:dyDescent="0.25">
      <c r="A2" s="47"/>
      <c r="B2" s="49"/>
      <c r="C2" s="49"/>
      <c r="D2" s="49"/>
      <c r="E2" s="49"/>
      <c r="F2" s="47"/>
      <c r="G2" s="47"/>
    </row>
    <row r="3" spans="1:8" ht="29.25" customHeight="1" x14ac:dyDescent="0.25">
      <c r="A3" s="47"/>
      <c r="B3" s="49"/>
      <c r="C3" s="49"/>
      <c r="D3" s="49"/>
      <c r="E3" s="49"/>
      <c r="F3" s="47"/>
      <c r="G3" s="47"/>
    </row>
    <row r="4" spans="1:8" x14ac:dyDescent="0.25">
      <c r="A4" s="47"/>
      <c r="B4" s="47"/>
      <c r="C4" s="47"/>
      <c r="D4" s="47"/>
      <c r="E4" s="47"/>
      <c r="F4" s="47"/>
      <c r="G4" s="47"/>
    </row>
    <row r="5" spans="1:8" ht="16.5" x14ac:dyDescent="0.3">
      <c r="A5" s="50" t="s">
        <v>10</v>
      </c>
      <c r="B5" s="50"/>
      <c r="C5" s="43"/>
      <c r="D5" s="43"/>
      <c r="E5" s="43"/>
      <c r="F5" s="43"/>
      <c r="G5" s="43"/>
    </row>
    <row r="6" spans="1:8" ht="16.5" x14ac:dyDescent="0.25">
      <c r="A6" s="30"/>
      <c r="B6" s="30"/>
      <c r="C6" s="30"/>
      <c r="D6" s="30"/>
      <c r="E6" s="30"/>
      <c r="F6" s="30"/>
      <c r="G6" s="30"/>
    </row>
    <row r="7" spans="1:8" ht="15.75" x14ac:dyDescent="0.25">
      <c r="A7" s="36" t="s">
        <v>1</v>
      </c>
      <c r="B7" s="36"/>
      <c r="C7" s="36"/>
      <c r="D7" s="36"/>
      <c r="E7" s="36"/>
      <c r="F7" s="36"/>
      <c r="G7" s="36"/>
    </row>
    <row r="8" spans="1:8" x14ac:dyDescent="0.25">
      <c r="A8" s="1"/>
      <c r="B8" s="1"/>
      <c r="C8" s="1"/>
      <c r="D8" s="1"/>
      <c r="E8" s="1"/>
      <c r="F8" s="1"/>
      <c r="G8" s="1"/>
    </row>
    <row r="9" spans="1:8" ht="18" customHeight="1" x14ac:dyDescent="0.3">
      <c r="A9" s="37" t="s">
        <v>3</v>
      </c>
      <c r="B9" s="38"/>
      <c r="C9" s="39"/>
      <c r="D9" s="40"/>
      <c r="E9" s="40"/>
      <c r="F9" s="40"/>
      <c r="G9" s="41"/>
      <c r="H9" s="2"/>
    </row>
    <row r="10" spans="1:8" ht="16.5" x14ac:dyDescent="0.3">
      <c r="A10" s="37" t="s">
        <v>2</v>
      </c>
      <c r="B10" s="38"/>
      <c r="C10" s="31"/>
      <c r="D10" s="42"/>
      <c r="E10" s="42"/>
      <c r="F10" s="42"/>
      <c r="G10" s="32"/>
    </row>
    <row r="11" spans="1:8" ht="16.5" x14ac:dyDescent="0.3">
      <c r="A11" s="37" t="s">
        <v>4</v>
      </c>
      <c r="B11" s="38"/>
      <c r="C11" s="43"/>
      <c r="D11" s="43"/>
      <c r="E11" s="43"/>
      <c r="F11" s="43"/>
      <c r="G11" s="43"/>
    </row>
    <row r="12" spans="1:8" ht="16.5" x14ac:dyDescent="0.3">
      <c r="A12" s="37" t="s">
        <v>5</v>
      </c>
      <c r="B12" s="38"/>
      <c r="C12" s="44"/>
      <c r="D12" s="45"/>
      <c r="E12" s="45"/>
      <c r="F12" s="45"/>
      <c r="G12" s="46"/>
    </row>
    <row r="13" spans="1:8" x14ac:dyDescent="0.25">
      <c r="A13" s="47"/>
      <c r="B13" s="47"/>
      <c r="C13" s="47"/>
      <c r="D13" s="47"/>
      <c r="E13" s="47"/>
      <c r="F13" s="47"/>
      <c r="G13" s="47"/>
    </row>
    <row r="14" spans="1:8" ht="15.75" x14ac:dyDescent="0.25">
      <c r="A14" s="36" t="s">
        <v>6</v>
      </c>
      <c r="B14" s="36"/>
      <c r="C14" s="36"/>
      <c r="D14" s="36"/>
      <c r="E14" s="36"/>
      <c r="F14" s="36"/>
      <c r="G14" s="36"/>
    </row>
    <row r="15" spans="1:8" x14ac:dyDescent="0.25">
      <c r="A15" s="47"/>
      <c r="B15" s="47"/>
      <c r="C15" s="47"/>
      <c r="D15" s="47"/>
      <c r="E15" s="47"/>
      <c r="F15" s="47"/>
      <c r="G15" s="47"/>
    </row>
    <row r="16" spans="1:8" ht="16.5" x14ac:dyDescent="0.3">
      <c r="A16" s="37" t="s">
        <v>7</v>
      </c>
      <c r="B16" s="38"/>
      <c r="C16" s="43"/>
      <c r="D16" s="43"/>
      <c r="E16" s="43"/>
      <c r="F16" s="43"/>
      <c r="G16" s="43"/>
    </row>
    <row r="17" spans="1:7" ht="16.5" x14ac:dyDescent="0.3">
      <c r="A17" s="51" t="s">
        <v>16</v>
      </c>
      <c r="B17" s="51"/>
      <c r="C17" s="52"/>
      <c r="D17" s="52"/>
      <c r="E17" s="52"/>
      <c r="F17" s="52"/>
      <c r="G17" s="52"/>
    </row>
    <row r="18" spans="1:7" ht="16.5" x14ac:dyDescent="0.3">
      <c r="A18" s="37" t="s">
        <v>8</v>
      </c>
      <c r="B18" s="38"/>
      <c r="C18" s="43"/>
      <c r="D18" s="43"/>
      <c r="E18" s="43"/>
      <c r="F18" s="43"/>
      <c r="G18" s="43"/>
    </row>
    <row r="19" spans="1:7" ht="16.5" x14ac:dyDescent="0.3">
      <c r="A19" s="51" t="s">
        <v>16</v>
      </c>
      <c r="B19" s="51"/>
      <c r="C19" s="43"/>
      <c r="D19" s="43"/>
      <c r="E19" s="43"/>
      <c r="F19" s="43"/>
      <c r="G19" s="43"/>
    </row>
    <row r="20" spans="1:7" ht="16.5" x14ac:dyDescent="0.3">
      <c r="A20" s="37" t="s">
        <v>9</v>
      </c>
      <c r="B20" s="38"/>
      <c r="C20" s="43"/>
      <c r="D20" s="43"/>
      <c r="E20" s="43"/>
      <c r="F20" s="43"/>
      <c r="G20" s="43"/>
    </row>
    <row r="21" spans="1:7" ht="16.5" x14ac:dyDescent="0.3">
      <c r="A21" s="51" t="s">
        <v>16</v>
      </c>
      <c r="B21" s="51"/>
      <c r="C21" s="43"/>
      <c r="D21" s="43"/>
      <c r="E21" s="43"/>
      <c r="F21" s="43"/>
      <c r="G21" s="43"/>
    </row>
    <row r="22" spans="1:7" x14ac:dyDescent="0.25">
      <c r="A22" s="47"/>
      <c r="B22" s="47"/>
      <c r="C22" s="47"/>
      <c r="D22" s="47"/>
      <c r="E22" s="47"/>
      <c r="F22" s="47"/>
      <c r="G22" s="47"/>
    </row>
    <row r="23" spans="1:7" ht="15.75" x14ac:dyDescent="0.25">
      <c r="A23" s="36" t="s">
        <v>11</v>
      </c>
      <c r="B23" s="36"/>
      <c r="C23" s="36"/>
      <c r="D23" s="36"/>
      <c r="E23" s="36"/>
      <c r="F23" s="36"/>
      <c r="G23" s="36"/>
    </row>
    <row r="24" spans="1:7" x14ac:dyDescent="0.25">
      <c r="A24" s="47"/>
      <c r="B24" s="47"/>
      <c r="C24" s="47"/>
      <c r="D24" s="47"/>
      <c r="E24" s="47"/>
      <c r="F24" s="47"/>
      <c r="G24" s="47"/>
    </row>
    <row r="25" spans="1:7" ht="16.5" x14ac:dyDescent="0.3">
      <c r="A25" s="37" t="s">
        <v>12</v>
      </c>
      <c r="B25" s="38"/>
      <c r="C25" s="43"/>
      <c r="D25" s="43"/>
      <c r="E25" s="43"/>
      <c r="F25" s="43"/>
      <c r="G25" s="43"/>
    </row>
    <row r="26" spans="1:7" ht="16.5" x14ac:dyDescent="0.3">
      <c r="A26" s="37" t="s">
        <v>15</v>
      </c>
      <c r="B26" s="38"/>
      <c r="C26" s="31"/>
      <c r="D26" s="42"/>
      <c r="E26" s="42"/>
      <c r="F26" s="42"/>
      <c r="G26" s="32"/>
    </row>
    <row r="27" spans="1:7" ht="16.5" x14ac:dyDescent="0.3">
      <c r="A27" s="37" t="s">
        <v>13</v>
      </c>
      <c r="B27" s="38"/>
      <c r="C27" s="43"/>
      <c r="D27" s="43"/>
      <c r="E27" s="43"/>
      <c r="F27" s="43"/>
      <c r="G27" s="43"/>
    </row>
    <row r="28" spans="1:7" ht="19.5" customHeight="1" x14ac:dyDescent="0.3">
      <c r="A28" s="55" t="s">
        <v>14</v>
      </c>
      <c r="B28" s="56"/>
      <c r="C28" s="43"/>
      <c r="D28" s="43"/>
      <c r="E28" s="43"/>
      <c r="F28" s="43"/>
      <c r="G28" s="43"/>
    </row>
    <row r="29" spans="1:7" ht="16.5" x14ac:dyDescent="0.3">
      <c r="A29" s="53"/>
      <c r="B29" s="54"/>
      <c r="C29" s="54"/>
      <c r="D29" s="54"/>
      <c r="E29" s="54"/>
      <c r="F29" s="54"/>
      <c r="G29" s="54"/>
    </row>
    <row r="30" spans="1:7" ht="15.75" x14ac:dyDescent="0.25">
      <c r="A30" s="36" t="s">
        <v>17</v>
      </c>
      <c r="B30" s="36"/>
      <c r="C30" s="36"/>
      <c r="D30" s="36"/>
      <c r="E30" s="36"/>
      <c r="F30" s="36"/>
      <c r="G30" s="36"/>
    </row>
    <row r="31" spans="1:7" ht="16.5" x14ac:dyDescent="0.3">
      <c r="A31" s="58" t="s">
        <v>18</v>
      </c>
      <c r="B31" s="58"/>
      <c r="C31" s="58"/>
      <c r="D31" s="58" t="s">
        <v>19</v>
      </c>
      <c r="E31" s="58"/>
      <c r="F31" s="58" t="s">
        <v>20</v>
      </c>
      <c r="G31" s="58"/>
    </row>
    <row r="32" spans="1:7" x14ac:dyDescent="0.25">
      <c r="A32" s="33" t="s">
        <v>25</v>
      </c>
      <c r="B32" s="33"/>
      <c r="C32" s="33"/>
      <c r="D32" s="57">
        <f>Rúbrica!G5</f>
        <v>5</v>
      </c>
      <c r="E32" s="43"/>
      <c r="F32" s="31"/>
      <c r="G32" s="32"/>
    </row>
    <row r="33" spans="1:8" x14ac:dyDescent="0.25">
      <c r="A33" s="33" t="s">
        <v>26</v>
      </c>
      <c r="B33" s="33"/>
      <c r="C33" s="33"/>
      <c r="D33" s="57">
        <f>Rúbrica!G9</f>
        <v>15</v>
      </c>
      <c r="E33" s="43"/>
      <c r="F33" s="31"/>
      <c r="G33" s="32"/>
    </row>
    <row r="34" spans="1:8" x14ac:dyDescent="0.25">
      <c r="A34" s="33" t="s">
        <v>27</v>
      </c>
      <c r="B34" s="33"/>
      <c r="C34" s="33"/>
      <c r="D34" s="57">
        <f>Rúbrica!G13</f>
        <v>15</v>
      </c>
      <c r="E34" s="43"/>
      <c r="F34" s="31"/>
      <c r="G34" s="32"/>
    </row>
    <row r="35" spans="1:8" x14ac:dyDescent="0.25">
      <c r="A35" s="33" t="s">
        <v>150</v>
      </c>
      <c r="B35" s="33"/>
      <c r="C35" s="33"/>
      <c r="D35" s="34">
        <f>Rúbrica!G19</f>
        <v>10</v>
      </c>
      <c r="E35" s="35"/>
      <c r="F35" s="3"/>
      <c r="G35" s="4"/>
    </row>
    <row r="36" spans="1:8" x14ac:dyDescent="0.25">
      <c r="A36" s="33" t="s">
        <v>151</v>
      </c>
      <c r="B36" s="33"/>
      <c r="C36" s="33"/>
      <c r="D36" s="57">
        <f>Rúbrica!G23</f>
        <v>10</v>
      </c>
      <c r="E36" s="43"/>
      <c r="F36" s="31"/>
      <c r="G36" s="32"/>
    </row>
    <row r="37" spans="1:8" x14ac:dyDescent="0.25">
      <c r="A37" s="33" t="s">
        <v>152</v>
      </c>
      <c r="B37" s="33"/>
      <c r="C37" s="33"/>
      <c r="D37" s="57">
        <f>Rúbrica!G27</f>
        <v>10</v>
      </c>
      <c r="E37" s="43"/>
      <c r="F37" s="31"/>
      <c r="G37" s="32"/>
    </row>
    <row r="38" spans="1:8" x14ac:dyDescent="0.25">
      <c r="A38" s="33" t="s">
        <v>153</v>
      </c>
      <c r="B38" s="33"/>
      <c r="C38" s="33"/>
      <c r="D38" s="57">
        <f>Rúbrica!G31</f>
        <v>15</v>
      </c>
      <c r="E38" s="43"/>
      <c r="F38" s="31"/>
      <c r="G38" s="32"/>
    </row>
    <row r="39" spans="1:8" x14ac:dyDescent="0.25">
      <c r="A39" s="59" t="s">
        <v>157</v>
      </c>
      <c r="B39" s="60"/>
      <c r="C39" s="61"/>
      <c r="D39" s="34">
        <f>Rúbrica!G38</f>
        <v>5</v>
      </c>
      <c r="E39" s="35"/>
      <c r="F39" s="31"/>
      <c r="G39" s="32"/>
    </row>
    <row r="40" spans="1:8" x14ac:dyDescent="0.25">
      <c r="A40" s="33" t="s">
        <v>154</v>
      </c>
      <c r="B40" s="33"/>
      <c r="C40" s="33"/>
      <c r="D40" s="57">
        <f>Rúbrica!G40</f>
        <v>5</v>
      </c>
      <c r="E40" s="43"/>
      <c r="F40" s="31"/>
      <c r="G40" s="32"/>
    </row>
    <row r="41" spans="1:8" x14ac:dyDescent="0.25">
      <c r="A41" s="33" t="s">
        <v>155</v>
      </c>
      <c r="B41" s="33"/>
      <c r="C41" s="33"/>
      <c r="D41" s="57">
        <f>Rúbrica!G42</f>
        <v>5</v>
      </c>
      <c r="E41" s="43"/>
      <c r="F41" s="31"/>
      <c r="G41" s="32"/>
    </row>
    <row r="42" spans="1:8" x14ac:dyDescent="0.25">
      <c r="A42" s="33" t="s">
        <v>156</v>
      </c>
      <c r="B42" s="33"/>
      <c r="C42" s="33"/>
      <c r="D42" s="57">
        <f>Rúbrica!G47</f>
        <v>5</v>
      </c>
      <c r="E42" s="43"/>
      <c r="F42" s="31"/>
      <c r="G42" s="32"/>
    </row>
    <row r="43" spans="1:8" x14ac:dyDescent="0.25">
      <c r="A43" s="5" t="s">
        <v>21</v>
      </c>
      <c r="B43" s="6"/>
      <c r="C43" s="6"/>
      <c r="D43" s="69">
        <f>SUM(D32:E42)</f>
        <v>100</v>
      </c>
      <c r="E43" s="70"/>
      <c r="F43" s="70"/>
      <c r="G43" s="70"/>
    </row>
    <row r="44" spans="1:8" x14ac:dyDescent="0.25">
      <c r="A44" s="47"/>
      <c r="B44" s="47"/>
      <c r="C44" s="47"/>
      <c r="D44" s="47"/>
      <c r="E44" s="47"/>
      <c r="F44" s="47"/>
      <c r="G44" s="47"/>
    </row>
    <row r="45" spans="1:8" ht="16.5" x14ac:dyDescent="0.3">
      <c r="A45" s="62" t="s">
        <v>22</v>
      </c>
      <c r="B45" s="63"/>
      <c r="C45" s="63"/>
      <c r="D45" s="63"/>
      <c r="E45" s="63"/>
      <c r="F45" s="63"/>
      <c r="G45" s="28">
        <f>D43*5/100</f>
        <v>5</v>
      </c>
      <c r="H45" s="2"/>
    </row>
    <row r="46" spans="1:8" x14ac:dyDescent="0.25">
      <c r="A46" s="64"/>
      <c r="B46" s="65"/>
      <c r="C46" s="65"/>
      <c r="D46" s="65"/>
      <c r="E46" s="65"/>
      <c r="F46" s="65"/>
      <c r="G46" s="65"/>
    </row>
    <row r="47" spans="1:8" ht="16.5" x14ac:dyDescent="0.3">
      <c r="A47" s="66" t="s">
        <v>23</v>
      </c>
      <c r="B47" s="67"/>
      <c r="C47" s="67"/>
      <c r="D47" s="67"/>
      <c r="E47" s="67"/>
      <c r="F47" s="68"/>
      <c r="G47" s="29" t="s">
        <v>158</v>
      </c>
      <c r="H47" s="2"/>
    </row>
    <row r="48" spans="1:8" x14ac:dyDescent="0.25">
      <c r="A48" s="71"/>
      <c r="B48" s="71"/>
      <c r="C48" s="71"/>
      <c r="D48" s="71"/>
      <c r="E48" s="71"/>
      <c r="F48" s="71"/>
      <c r="G48" s="71"/>
    </row>
    <row r="49" spans="1:7" ht="36" customHeight="1" x14ac:dyDescent="0.25">
      <c r="A49" s="72" t="s">
        <v>28</v>
      </c>
      <c r="B49" s="70"/>
      <c r="C49" s="70"/>
      <c r="D49" s="70"/>
      <c r="E49" s="70"/>
      <c r="F49" s="70"/>
      <c r="G49" s="70"/>
    </row>
    <row r="50" spans="1:7" ht="37.5" customHeight="1" x14ac:dyDescent="0.25">
      <c r="A50" s="75" t="s">
        <v>29</v>
      </c>
      <c r="B50" s="75"/>
      <c r="C50" s="75"/>
      <c r="D50" s="75"/>
      <c r="E50" s="75"/>
      <c r="F50" s="75"/>
      <c r="G50" s="75"/>
    </row>
    <row r="51" spans="1:7" x14ac:dyDescent="0.25">
      <c r="A51" s="71"/>
      <c r="B51" s="71"/>
      <c r="C51" s="71"/>
      <c r="D51" s="71"/>
      <c r="E51" s="71"/>
      <c r="F51" s="71"/>
      <c r="G51" s="71"/>
    </row>
    <row r="52" spans="1:7" x14ac:dyDescent="0.25">
      <c r="A52" s="45"/>
      <c r="B52" s="45"/>
      <c r="C52" s="45"/>
      <c r="D52" s="45"/>
      <c r="E52" s="45"/>
      <c r="F52" s="45"/>
      <c r="G52" s="45"/>
    </row>
    <row r="53" spans="1:7" x14ac:dyDescent="0.25">
      <c r="A53" s="76" t="s">
        <v>30</v>
      </c>
      <c r="B53" s="76"/>
      <c r="C53" s="77"/>
      <c r="D53" s="78"/>
      <c r="E53" s="79"/>
      <c r="F53" s="79"/>
      <c r="G53" s="80"/>
    </row>
    <row r="54" spans="1:7" x14ac:dyDescent="0.25">
      <c r="A54" s="42"/>
      <c r="B54" s="42"/>
      <c r="C54" s="42"/>
      <c r="D54" s="42"/>
      <c r="E54" s="42"/>
      <c r="F54" s="42"/>
      <c r="G54" s="42"/>
    </row>
    <row r="55" spans="1:7" ht="30.75" customHeight="1" x14ac:dyDescent="0.25">
      <c r="A55" s="73" t="s">
        <v>24</v>
      </c>
      <c r="B55" s="73"/>
      <c r="C55" s="74"/>
      <c r="D55" s="81" t="s">
        <v>32</v>
      </c>
      <c r="E55" s="81"/>
      <c r="F55" s="81"/>
      <c r="G55" s="81"/>
    </row>
    <row r="56" spans="1:7" x14ac:dyDescent="0.25">
      <c r="A56" s="42"/>
      <c r="B56" s="42"/>
      <c r="C56" s="42"/>
      <c r="D56" s="42"/>
      <c r="E56" s="42"/>
      <c r="F56" s="42"/>
      <c r="G56" s="42"/>
    </row>
    <row r="57" spans="1:7" x14ac:dyDescent="0.25">
      <c r="A57" s="73" t="s">
        <v>31</v>
      </c>
      <c r="B57" s="73"/>
      <c r="C57" s="74"/>
      <c r="D57" s="43"/>
      <c r="E57" s="43"/>
      <c r="F57" s="43"/>
      <c r="G57" s="43"/>
    </row>
  </sheetData>
  <mergeCells count="97">
    <mergeCell ref="A48:G48"/>
    <mergeCell ref="A49:G49"/>
    <mergeCell ref="A57:C57"/>
    <mergeCell ref="D57:G57"/>
    <mergeCell ref="A56:G56"/>
    <mergeCell ref="A50:G50"/>
    <mergeCell ref="A51:G52"/>
    <mergeCell ref="A53:C53"/>
    <mergeCell ref="A55:C55"/>
    <mergeCell ref="A54:G54"/>
    <mergeCell ref="D53:G53"/>
    <mergeCell ref="D55:G55"/>
    <mergeCell ref="A45:F45"/>
    <mergeCell ref="A46:G46"/>
    <mergeCell ref="A47:F47"/>
    <mergeCell ref="D42:E42"/>
    <mergeCell ref="D43:E43"/>
    <mergeCell ref="F43:G43"/>
    <mergeCell ref="A44:G44"/>
    <mergeCell ref="A40:C40"/>
    <mergeCell ref="A41:C41"/>
    <mergeCell ref="A42:C42"/>
    <mergeCell ref="D40:E40"/>
    <mergeCell ref="D41:E41"/>
    <mergeCell ref="F38:G38"/>
    <mergeCell ref="F39:G39"/>
    <mergeCell ref="F40:G40"/>
    <mergeCell ref="F41:G41"/>
    <mergeCell ref="F42:G42"/>
    <mergeCell ref="D38:E38"/>
    <mergeCell ref="D39:E39"/>
    <mergeCell ref="A37:C37"/>
    <mergeCell ref="D36:E36"/>
    <mergeCell ref="D37:E37"/>
    <mergeCell ref="A38:C38"/>
    <mergeCell ref="A39:C39"/>
    <mergeCell ref="A30:G30"/>
    <mergeCell ref="A31:C31"/>
    <mergeCell ref="D31:E31"/>
    <mergeCell ref="F31:G31"/>
    <mergeCell ref="A32:C32"/>
    <mergeCell ref="A33:C33"/>
    <mergeCell ref="F37:G37"/>
    <mergeCell ref="A34:C34"/>
    <mergeCell ref="D32:E32"/>
    <mergeCell ref="D33:E33"/>
    <mergeCell ref="D34:E34"/>
    <mergeCell ref="A36:C36"/>
    <mergeCell ref="C28:G28"/>
    <mergeCell ref="A26:B26"/>
    <mergeCell ref="A27:B27"/>
    <mergeCell ref="A29:G29"/>
    <mergeCell ref="A22:G22"/>
    <mergeCell ref="A23:G23"/>
    <mergeCell ref="A24:G24"/>
    <mergeCell ref="A25:B25"/>
    <mergeCell ref="A28:B28"/>
    <mergeCell ref="C25:G25"/>
    <mergeCell ref="C26:G26"/>
    <mergeCell ref="C27:G27"/>
    <mergeCell ref="A14:G14"/>
    <mergeCell ref="A11:B11"/>
    <mergeCell ref="A21:B21"/>
    <mergeCell ref="C20:G20"/>
    <mergeCell ref="C21:G21"/>
    <mergeCell ref="A16:B16"/>
    <mergeCell ref="A15:G15"/>
    <mergeCell ref="C16:G16"/>
    <mergeCell ref="A17:B17"/>
    <mergeCell ref="C17:G17"/>
    <mergeCell ref="A18:B18"/>
    <mergeCell ref="C18:G18"/>
    <mergeCell ref="A19:B19"/>
    <mergeCell ref="C19:G19"/>
    <mergeCell ref="A20:B20"/>
    <mergeCell ref="B1:E3"/>
    <mergeCell ref="F1:G3"/>
    <mergeCell ref="A1:A3"/>
    <mergeCell ref="A4:G4"/>
    <mergeCell ref="A5:B5"/>
    <mergeCell ref="C5:G5"/>
    <mergeCell ref="A6:G6"/>
    <mergeCell ref="F32:G32"/>
    <mergeCell ref="F33:G33"/>
    <mergeCell ref="F34:G34"/>
    <mergeCell ref="F36:G36"/>
    <mergeCell ref="A35:C35"/>
    <mergeCell ref="D35:E35"/>
    <mergeCell ref="A7:G7"/>
    <mergeCell ref="A9:B9"/>
    <mergeCell ref="C9:G9"/>
    <mergeCell ref="A10:B10"/>
    <mergeCell ref="C10:G10"/>
    <mergeCell ref="A12:B12"/>
    <mergeCell ref="C11:G11"/>
    <mergeCell ref="C12:G12"/>
    <mergeCell ref="A13:G13"/>
  </mergeCells>
  <hyperlinks>
    <hyperlink ref="A17" r:id="rId1"/>
    <hyperlink ref="A19" r:id="rId2"/>
    <hyperlink ref="A21"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131" zoomScaleNormal="131" workbookViewId="0">
      <selection activeCell="C49" sqref="C49"/>
    </sheetView>
  </sheetViews>
  <sheetFormatPr baseColWidth="10" defaultRowHeight="15" x14ac:dyDescent="0.25"/>
  <cols>
    <col min="1" max="1" width="14.28515625" customWidth="1"/>
    <col min="2" max="2" width="15.28515625" customWidth="1"/>
    <col min="3" max="3" width="35.5703125" customWidth="1"/>
    <col min="4" max="4" width="34.85546875" customWidth="1"/>
    <col min="5" max="5" width="26.140625" customWidth="1"/>
    <col min="6" max="6" width="19.7109375" customWidth="1"/>
    <col min="7" max="7" width="19" customWidth="1"/>
  </cols>
  <sheetData>
    <row r="1" spans="1:12" x14ac:dyDescent="0.25">
      <c r="A1" s="102" t="s">
        <v>39</v>
      </c>
      <c r="B1" s="102"/>
      <c r="C1" s="102"/>
      <c r="D1" s="102"/>
      <c r="E1" s="102"/>
      <c r="F1" s="102"/>
      <c r="G1" s="102"/>
    </row>
    <row r="2" spans="1:12" x14ac:dyDescent="0.25">
      <c r="A2" s="102"/>
      <c r="B2" s="102"/>
      <c r="C2" s="102"/>
      <c r="D2" s="102"/>
      <c r="E2" s="102"/>
      <c r="F2" s="102"/>
      <c r="G2" s="102"/>
      <c r="L2" t="s">
        <v>33</v>
      </c>
    </row>
    <row r="3" spans="1:12" x14ac:dyDescent="0.25">
      <c r="A3" s="103"/>
      <c r="B3" s="103"/>
      <c r="C3" s="103"/>
      <c r="D3" s="103"/>
      <c r="E3" s="103"/>
      <c r="F3" s="103"/>
      <c r="G3" s="103"/>
      <c r="L3" t="s">
        <v>40</v>
      </c>
    </row>
    <row r="4" spans="1:12" x14ac:dyDescent="0.25">
      <c r="A4" s="101" t="s">
        <v>18</v>
      </c>
      <c r="B4" s="101"/>
      <c r="C4" s="9" t="s">
        <v>33</v>
      </c>
      <c r="D4" s="9" t="s">
        <v>40</v>
      </c>
      <c r="E4" s="9" t="s">
        <v>41</v>
      </c>
      <c r="F4" s="10" t="s">
        <v>34</v>
      </c>
      <c r="G4" s="10" t="s">
        <v>35</v>
      </c>
      <c r="L4" t="s">
        <v>41</v>
      </c>
    </row>
    <row r="5" spans="1:12" ht="38.25" x14ac:dyDescent="0.25">
      <c r="A5" s="96" t="s">
        <v>12</v>
      </c>
      <c r="B5" s="96"/>
      <c r="C5" s="7" t="s">
        <v>36</v>
      </c>
      <c r="D5" s="7" t="s">
        <v>175</v>
      </c>
      <c r="E5" s="7" t="s">
        <v>37</v>
      </c>
      <c r="F5" s="8" t="s">
        <v>33</v>
      </c>
      <c r="G5" s="93">
        <f>(Datos!E2*0.017)+(Datos!E3*0.017)+(Datos!E4*0.016)</f>
        <v>5</v>
      </c>
    </row>
    <row r="6" spans="1:12" ht="63.75" x14ac:dyDescent="0.25">
      <c r="A6" s="96"/>
      <c r="B6" s="96"/>
      <c r="C6" s="7" t="s">
        <v>176</v>
      </c>
      <c r="D6" s="7" t="s">
        <v>38</v>
      </c>
      <c r="E6" s="7" t="s">
        <v>178</v>
      </c>
      <c r="F6" s="8" t="s">
        <v>33</v>
      </c>
      <c r="G6" s="94"/>
    </row>
    <row r="7" spans="1:12" ht="51" x14ac:dyDescent="0.25">
      <c r="A7" s="96"/>
      <c r="B7" s="96"/>
      <c r="C7" s="7" t="s">
        <v>51</v>
      </c>
      <c r="D7" s="7" t="s">
        <v>163</v>
      </c>
      <c r="E7" s="7" t="s">
        <v>180</v>
      </c>
      <c r="F7" s="8" t="s">
        <v>33</v>
      </c>
      <c r="G7" s="95"/>
    </row>
    <row r="8" spans="1:12" x14ac:dyDescent="0.25">
      <c r="A8" s="92" t="s">
        <v>18</v>
      </c>
      <c r="B8" s="92"/>
      <c r="C8" s="21" t="s">
        <v>33</v>
      </c>
      <c r="D8" s="21" t="s">
        <v>40</v>
      </c>
      <c r="E8" s="21" t="s">
        <v>41</v>
      </c>
      <c r="F8" s="22" t="s">
        <v>34</v>
      </c>
      <c r="G8" s="22" t="s">
        <v>52</v>
      </c>
    </row>
    <row r="9" spans="1:12" ht="38.25" x14ac:dyDescent="0.25">
      <c r="A9" s="96" t="s">
        <v>130</v>
      </c>
      <c r="B9" s="96"/>
      <c r="C9" s="7" t="s">
        <v>177</v>
      </c>
      <c r="D9" s="7" t="s">
        <v>53</v>
      </c>
      <c r="E9" s="7" t="s">
        <v>54</v>
      </c>
      <c r="F9" s="8" t="s">
        <v>33</v>
      </c>
      <c r="G9" s="93">
        <f>(Datos!E5*0.05)+(Datos!E6*0.05)+(Datos!E7*0.05)</f>
        <v>15</v>
      </c>
    </row>
    <row r="10" spans="1:12" ht="76.5" x14ac:dyDescent="0.25">
      <c r="A10" s="96"/>
      <c r="B10" s="96"/>
      <c r="C10" s="7" t="s">
        <v>179</v>
      </c>
      <c r="D10" s="7" t="s">
        <v>55</v>
      </c>
      <c r="E10" s="7" t="s">
        <v>56</v>
      </c>
      <c r="F10" s="8" t="s">
        <v>33</v>
      </c>
      <c r="G10" s="94"/>
    </row>
    <row r="11" spans="1:12" ht="51" x14ac:dyDescent="0.25">
      <c r="A11" s="96"/>
      <c r="B11" s="96"/>
      <c r="C11" s="7" t="s">
        <v>57</v>
      </c>
      <c r="D11" s="7" t="s">
        <v>58</v>
      </c>
      <c r="E11" s="7" t="s">
        <v>59</v>
      </c>
      <c r="F11" s="8" t="s">
        <v>33</v>
      </c>
      <c r="G11" s="95"/>
    </row>
    <row r="12" spans="1:12" x14ac:dyDescent="0.25">
      <c r="A12" s="92" t="s">
        <v>18</v>
      </c>
      <c r="B12" s="92"/>
      <c r="C12" s="21" t="s">
        <v>33</v>
      </c>
      <c r="D12" s="21" t="s">
        <v>40</v>
      </c>
      <c r="E12" s="21" t="s">
        <v>41</v>
      </c>
      <c r="F12" s="22" t="s">
        <v>34</v>
      </c>
      <c r="G12" s="22" t="s">
        <v>52</v>
      </c>
    </row>
    <row r="13" spans="1:12" ht="89.25" x14ac:dyDescent="0.25">
      <c r="A13" s="96" t="s">
        <v>131</v>
      </c>
      <c r="B13" s="96"/>
      <c r="C13" s="13" t="s">
        <v>60</v>
      </c>
      <c r="D13" s="13" t="s">
        <v>61</v>
      </c>
      <c r="E13" s="13" t="s">
        <v>62</v>
      </c>
      <c r="F13" s="8" t="s">
        <v>33</v>
      </c>
      <c r="G13" s="93">
        <f>(Datos!E8*0.03)+(Datos!E9*0.03)+(Datos!E10*0.03)+(Datos!E11*0.03)+(Datos!E12*0.03)</f>
        <v>15</v>
      </c>
    </row>
    <row r="14" spans="1:12" ht="76.5" x14ac:dyDescent="0.25">
      <c r="A14" s="96"/>
      <c r="B14" s="96"/>
      <c r="C14" s="14" t="s">
        <v>63</v>
      </c>
      <c r="D14" s="14" t="s">
        <v>64</v>
      </c>
      <c r="E14" s="14" t="s">
        <v>65</v>
      </c>
      <c r="F14" s="8" t="s">
        <v>33</v>
      </c>
      <c r="G14" s="94"/>
    </row>
    <row r="15" spans="1:12" ht="51" x14ac:dyDescent="0.25">
      <c r="A15" s="96"/>
      <c r="B15" s="96"/>
      <c r="C15" s="14" t="s">
        <v>66</v>
      </c>
      <c r="D15" s="14" t="s">
        <v>67</v>
      </c>
      <c r="E15" s="14" t="s">
        <v>68</v>
      </c>
      <c r="F15" s="8" t="s">
        <v>33</v>
      </c>
      <c r="G15" s="94"/>
    </row>
    <row r="16" spans="1:12" ht="76.5" x14ac:dyDescent="0.25">
      <c r="A16" s="96"/>
      <c r="B16" s="96"/>
      <c r="C16" s="13" t="s">
        <v>69</v>
      </c>
      <c r="D16" s="13" t="s">
        <v>70</v>
      </c>
      <c r="E16" s="13" t="s">
        <v>71</v>
      </c>
      <c r="F16" s="8" t="s">
        <v>33</v>
      </c>
      <c r="G16" s="94"/>
    </row>
    <row r="17" spans="1:7" ht="38.25" x14ac:dyDescent="0.25">
      <c r="A17" s="96"/>
      <c r="B17" s="96"/>
      <c r="C17" s="13" t="s">
        <v>72</v>
      </c>
      <c r="D17" s="13" t="s">
        <v>73</v>
      </c>
      <c r="E17" s="13" t="s">
        <v>74</v>
      </c>
      <c r="F17" s="8" t="s">
        <v>33</v>
      </c>
      <c r="G17" s="95"/>
    </row>
    <row r="18" spans="1:7" x14ac:dyDescent="0.25">
      <c r="A18" s="92" t="s">
        <v>18</v>
      </c>
      <c r="B18" s="92"/>
      <c r="C18" s="21" t="s">
        <v>33</v>
      </c>
      <c r="D18" s="21" t="s">
        <v>40</v>
      </c>
      <c r="E18" s="21" t="s">
        <v>41</v>
      </c>
      <c r="F18" s="22" t="s">
        <v>34</v>
      </c>
      <c r="G18" s="22" t="s">
        <v>75</v>
      </c>
    </row>
    <row r="19" spans="1:7" ht="25.5" x14ac:dyDescent="0.25">
      <c r="A19" s="96" t="s">
        <v>132</v>
      </c>
      <c r="B19" s="96"/>
      <c r="C19" s="16" t="s">
        <v>165</v>
      </c>
      <c r="D19" s="15" t="s">
        <v>76</v>
      </c>
      <c r="E19" s="15" t="s">
        <v>77</v>
      </c>
      <c r="F19" s="8" t="s">
        <v>33</v>
      </c>
      <c r="G19" s="89">
        <f>(Datos!E13*0.03)+(Datos!E14*0.03)+(Datos!E15*0.04)</f>
        <v>10</v>
      </c>
    </row>
    <row r="20" spans="1:7" ht="51" x14ac:dyDescent="0.25">
      <c r="A20" s="96"/>
      <c r="B20" s="96"/>
      <c r="C20" s="7" t="s">
        <v>78</v>
      </c>
      <c r="D20" s="7" t="s">
        <v>79</v>
      </c>
      <c r="E20" s="7" t="s">
        <v>80</v>
      </c>
      <c r="F20" s="8" t="s">
        <v>33</v>
      </c>
      <c r="G20" s="90"/>
    </row>
    <row r="21" spans="1:7" ht="51" x14ac:dyDescent="0.25">
      <c r="A21" s="96"/>
      <c r="B21" s="96"/>
      <c r="C21" s="7" t="s">
        <v>81</v>
      </c>
      <c r="D21" s="15" t="s">
        <v>82</v>
      </c>
      <c r="E21" s="15" t="s">
        <v>83</v>
      </c>
      <c r="F21" s="8" t="s">
        <v>33</v>
      </c>
      <c r="G21" s="90"/>
    </row>
    <row r="22" spans="1:7" x14ac:dyDescent="0.25">
      <c r="A22" s="92" t="s">
        <v>134</v>
      </c>
      <c r="B22" s="92"/>
      <c r="C22" s="21" t="s">
        <v>33</v>
      </c>
      <c r="D22" s="21" t="s">
        <v>40</v>
      </c>
      <c r="E22" s="21" t="s">
        <v>41</v>
      </c>
      <c r="F22" s="22" t="s">
        <v>34</v>
      </c>
      <c r="G22" s="22" t="s">
        <v>75</v>
      </c>
    </row>
    <row r="23" spans="1:7" ht="51" x14ac:dyDescent="0.25">
      <c r="A23" s="96" t="s">
        <v>133</v>
      </c>
      <c r="B23" s="96"/>
      <c r="C23" s="16" t="s">
        <v>84</v>
      </c>
      <c r="D23" s="16" t="s">
        <v>85</v>
      </c>
      <c r="E23" s="16" t="s">
        <v>86</v>
      </c>
      <c r="F23" s="8" t="s">
        <v>33</v>
      </c>
      <c r="G23" s="93">
        <f>(Datos!E16*0.03)+(Datos!E17*0.03)+(Datos!E18*0.04)</f>
        <v>10</v>
      </c>
    </row>
    <row r="24" spans="1:7" ht="51" x14ac:dyDescent="0.25">
      <c r="A24" s="96"/>
      <c r="B24" s="96"/>
      <c r="C24" s="16" t="s">
        <v>164</v>
      </c>
      <c r="D24" s="16" t="s">
        <v>87</v>
      </c>
      <c r="E24" s="16" t="s">
        <v>88</v>
      </c>
      <c r="F24" s="8" t="s">
        <v>33</v>
      </c>
      <c r="G24" s="94"/>
    </row>
    <row r="25" spans="1:7" ht="25.5" x14ac:dyDescent="0.25">
      <c r="A25" s="96"/>
      <c r="B25" s="96"/>
      <c r="C25" s="16" t="s">
        <v>89</v>
      </c>
      <c r="D25" s="16" t="s">
        <v>90</v>
      </c>
      <c r="E25" s="16" t="s">
        <v>91</v>
      </c>
      <c r="F25" s="8" t="s">
        <v>33</v>
      </c>
      <c r="G25" s="95"/>
    </row>
    <row r="26" spans="1:7" x14ac:dyDescent="0.25">
      <c r="A26" s="97" t="s">
        <v>134</v>
      </c>
      <c r="B26" s="98"/>
      <c r="C26" s="21" t="s">
        <v>33</v>
      </c>
      <c r="D26" s="21" t="s">
        <v>40</v>
      </c>
      <c r="E26" s="21" t="s">
        <v>41</v>
      </c>
      <c r="F26" s="22" t="s">
        <v>34</v>
      </c>
      <c r="G26" s="22" t="s">
        <v>75</v>
      </c>
    </row>
    <row r="27" spans="1:7" ht="89.25" x14ac:dyDescent="0.25">
      <c r="A27" s="99" t="s">
        <v>135</v>
      </c>
      <c r="B27" s="86"/>
      <c r="C27" s="7" t="s">
        <v>166</v>
      </c>
      <c r="D27" s="7" t="s">
        <v>167</v>
      </c>
      <c r="E27" s="7" t="s">
        <v>168</v>
      </c>
      <c r="F27" s="8" t="s">
        <v>33</v>
      </c>
      <c r="G27" s="93">
        <f>(Datos!E19*0.03)+(Datos!E20*0.03)+(Datos!E21*0.04)</f>
        <v>10</v>
      </c>
    </row>
    <row r="28" spans="1:7" ht="38.25" x14ac:dyDescent="0.25">
      <c r="A28" s="99"/>
      <c r="B28" s="86"/>
      <c r="C28" s="7" t="s">
        <v>92</v>
      </c>
      <c r="D28" s="7" t="s">
        <v>93</v>
      </c>
      <c r="E28" s="7" t="s">
        <v>94</v>
      </c>
      <c r="F28" s="8" t="s">
        <v>33</v>
      </c>
      <c r="G28" s="94"/>
    </row>
    <row r="29" spans="1:7" ht="89.25" x14ac:dyDescent="0.25">
      <c r="A29" s="100"/>
      <c r="B29" s="88"/>
      <c r="C29" s="7" t="s">
        <v>95</v>
      </c>
      <c r="D29" s="7" t="s">
        <v>181</v>
      </c>
      <c r="E29" s="7" t="s">
        <v>169</v>
      </c>
      <c r="F29" s="8" t="s">
        <v>33</v>
      </c>
      <c r="G29" s="95"/>
    </row>
    <row r="30" spans="1:7" x14ac:dyDescent="0.25">
      <c r="A30" s="92" t="s">
        <v>134</v>
      </c>
      <c r="B30" s="92"/>
      <c r="C30" s="21" t="s">
        <v>33</v>
      </c>
      <c r="D30" s="21" t="s">
        <v>40</v>
      </c>
      <c r="E30" s="21" t="s">
        <v>41</v>
      </c>
      <c r="F30" s="22" t="s">
        <v>34</v>
      </c>
      <c r="G30" s="22" t="s">
        <v>52</v>
      </c>
    </row>
    <row r="31" spans="1:7" ht="38.25" x14ac:dyDescent="0.25">
      <c r="A31" s="96" t="s">
        <v>136</v>
      </c>
      <c r="B31" s="96"/>
      <c r="C31" s="15" t="s">
        <v>96</v>
      </c>
      <c r="D31" s="15" t="s">
        <v>97</v>
      </c>
      <c r="E31" s="15" t="s">
        <v>98</v>
      </c>
      <c r="F31" s="8" t="s">
        <v>33</v>
      </c>
      <c r="G31" s="93">
        <f>(Datos!E22*0.025)+(Datos!E23*0.025)+(Datos!E24*0.025)+(Datos!E25*0.025)+(Datos!E26*0.025)+(Datos!E27*0.025)</f>
        <v>15</v>
      </c>
    </row>
    <row r="32" spans="1:7" ht="63.75" x14ac:dyDescent="0.25">
      <c r="A32" s="96"/>
      <c r="B32" s="96"/>
      <c r="C32" s="15" t="s">
        <v>99</v>
      </c>
      <c r="D32" s="15" t="s">
        <v>100</v>
      </c>
      <c r="E32" s="15" t="s">
        <v>101</v>
      </c>
      <c r="F32" s="8" t="s">
        <v>33</v>
      </c>
      <c r="G32" s="94"/>
    </row>
    <row r="33" spans="1:7" ht="51" x14ac:dyDescent="0.25">
      <c r="A33" s="96"/>
      <c r="B33" s="96"/>
      <c r="C33" s="15" t="s">
        <v>102</v>
      </c>
      <c r="D33" s="15" t="s">
        <v>103</v>
      </c>
      <c r="E33" s="15" t="s">
        <v>104</v>
      </c>
      <c r="F33" s="8" t="s">
        <v>33</v>
      </c>
      <c r="G33" s="94"/>
    </row>
    <row r="34" spans="1:7" ht="38.25" x14ac:dyDescent="0.25">
      <c r="A34" s="96"/>
      <c r="B34" s="96"/>
      <c r="C34" s="15" t="s">
        <v>105</v>
      </c>
      <c r="D34" s="15" t="s">
        <v>106</v>
      </c>
      <c r="E34" s="15" t="s">
        <v>107</v>
      </c>
      <c r="F34" s="8" t="s">
        <v>33</v>
      </c>
      <c r="G34" s="94"/>
    </row>
    <row r="35" spans="1:7" ht="38.25" x14ac:dyDescent="0.25">
      <c r="A35" s="96"/>
      <c r="B35" s="96"/>
      <c r="C35" s="15" t="s">
        <v>108</v>
      </c>
      <c r="D35" s="15" t="s">
        <v>109</v>
      </c>
      <c r="E35" s="15" t="s">
        <v>110</v>
      </c>
      <c r="F35" s="8" t="s">
        <v>33</v>
      </c>
      <c r="G35" s="94"/>
    </row>
    <row r="36" spans="1:7" ht="82.15" customHeight="1" x14ac:dyDescent="0.25">
      <c r="A36" s="96"/>
      <c r="B36" s="96"/>
      <c r="C36" s="15" t="s">
        <v>170</v>
      </c>
      <c r="D36" s="15" t="s">
        <v>171</v>
      </c>
      <c r="E36" s="15" t="s">
        <v>172</v>
      </c>
      <c r="F36" s="8" t="s">
        <v>33</v>
      </c>
      <c r="G36" s="95"/>
    </row>
    <row r="37" spans="1:7" x14ac:dyDescent="0.25">
      <c r="A37" s="92" t="s">
        <v>134</v>
      </c>
      <c r="B37" s="92"/>
      <c r="C37" s="22" t="s">
        <v>33</v>
      </c>
      <c r="D37" s="22" t="s">
        <v>40</v>
      </c>
      <c r="E37" s="22" t="s">
        <v>41</v>
      </c>
      <c r="F37" s="22" t="s">
        <v>34</v>
      </c>
      <c r="G37" s="22" t="s">
        <v>35</v>
      </c>
    </row>
    <row r="38" spans="1:7" ht="38.25" x14ac:dyDescent="0.25">
      <c r="A38" s="96" t="s">
        <v>137</v>
      </c>
      <c r="B38" s="96"/>
      <c r="C38" s="17" t="s">
        <v>111</v>
      </c>
      <c r="D38" s="17" t="s">
        <v>112</v>
      </c>
      <c r="E38" s="17" t="s">
        <v>113</v>
      </c>
      <c r="F38" s="8" t="s">
        <v>33</v>
      </c>
      <c r="G38" s="18">
        <f>(Datos!E28*0.05)</f>
        <v>5</v>
      </c>
    </row>
    <row r="39" spans="1:7" x14ac:dyDescent="0.25">
      <c r="A39" s="92" t="s">
        <v>134</v>
      </c>
      <c r="B39" s="92"/>
      <c r="C39" s="22" t="s">
        <v>33</v>
      </c>
      <c r="D39" s="22" t="s">
        <v>40</v>
      </c>
      <c r="E39" s="22" t="s">
        <v>41</v>
      </c>
      <c r="F39" s="22" t="s">
        <v>34</v>
      </c>
      <c r="G39" s="22" t="s">
        <v>35</v>
      </c>
    </row>
    <row r="40" spans="1:7" ht="104.25" customHeight="1" x14ac:dyDescent="0.25">
      <c r="A40" s="96" t="s">
        <v>138</v>
      </c>
      <c r="B40" s="96"/>
      <c r="C40" s="17" t="s">
        <v>139</v>
      </c>
      <c r="D40" s="17" t="s">
        <v>140</v>
      </c>
      <c r="E40" s="17" t="s">
        <v>114</v>
      </c>
      <c r="F40" s="8" t="s">
        <v>33</v>
      </c>
      <c r="G40" s="18">
        <f>(Datos!E29*0.05)</f>
        <v>5</v>
      </c>
    </row>
    <row r="41" spans="1:7" x14ac:dyDescent="0.25">
      <c r="A41" s="92" t="s">
        <v>134</v>
      </c>
      <c r="B41" s="92"/>
      <c r="C41" s="22" t="s">
        <v>33</v>
      </c>
      <c r="D41" s="22" t="s">
        <v>40</v>
      </c>
      <c r="E41" s="22" t="s">
        <v>41</v>
      </c>
      <c r="F41" s="22" t="s">
        <v>34</v>
      </c>
      <c r="G41" s="22" t="s">
        <v>35</v>
      </c>
    </row>
    <row r="42" spans="1:7" ht="31.5" customHeight="1" x14ac:dyDescent="0.25">
      <c r="A42" s="83" t="s">
        <v>145</v>
      </c>
      <c r="B42" s="84"/>
      <c r="C42" s="7" t="s">
        <v>146</v>
      </c>
      <c r="D42" s="7" t="s">
        <v>115</v>
      </c>
      <c r="E42" s="7" t="s">
        <v>116</v>
      </c>
      <c r="F42" s="8" t="s">
        <v>33</v>
      </c>
      <c r="G42" s="89">
        <f>(Datos!E30*0.0125)+(Datos!E31*0.0125)+(Datos!E32*0.0125)+(Datos!E33*0.0125)</f>
        <v>5</v>
      </c>
    </row>
    <row r="43" spans="1:7" ht="38.25" x14ac:dyDescent="0.25">
      <c r="A43" s="85"/>
      <c r="B43" s="86"/>
      <c r="C43" s="7" t="s">
        <v>159</v>
      </c>
      <c r="D43" s="7" t="s">
        <v>117</v>
      </c>
      <c r="E43" s="7" t="s">
        <v>118</v>
      </c>
      <c r="F43" s="8" t="s">
        <v>33</v>
      </c>
      <c r="G43" s="90"/>
    </row>
    <row r="44" spans="1:7" ht="51" x14ac:dyDescent="0.25">
      <c r="A44" s="85"/>
      <c r="B44" s="86"/>
      <c r="C44" s="7" t="s">
        <v>182</v>
      </c>
      <c r="D44" s="7" t="s">
        <v>119</v>
      </c>
      <c r="E44" s="7" t="s">
        <v>120</v>
      </c>
      <c r="F44" s="8" t="s">
        <v>33</v>
      </c>
      <c r="G44" s="90"/>
    </row>
    <row r="45" spans="1:7" ht="38.25" x14ac:dyDescent="0.25">
      <c r="A45" s="87"/>
      <c r="B45" s="88"/>
      <c r="C45" s="7" t="s">
        <v>121</v>
      </c>
      <c r="D45" s="7" t="s">
        <v>122</v>
      </c>
      <c r="E45" s="7" t="s">
        <v>123</v>
      </c>
      <c r="F45" s="8" t="s">
        <v>33</v>
      </c>
      <c r="G45" s="91"/>
    </row>
    <row r="46" spans="1:7" x14ac:dyDescent="0.25">
      <c r="A46" s="92" t="s">
        <v>134</v>
      </c>
      <c r="B46" s="92"/>
      <c r="C46" s="22" t="s">
        <v>33</v>
      </c>
      <c r="D46" s="22" t="s">
        <v>40</v>
      </c>
      <c r="E46" s="22" t="s">
        <v>41</v>
      </c>
      <c r="F46" s="22" t="s">
        <v>34</v>
      </c>
      <c r="G46" s="22" t="s">
        <v>35</v>
      </c>
    </row>
    <row r="47" spans="1:7" ht="38.25" x14ac:dyDescent="0.25">
      <c r="A47" s="83" t="s">
        <v>149</v>
      </c>
      <c r="B47" s="84"/>
      <c r="C47" s="19" t="s">
        <v>173</v>
      </c>
      <c r="D47" s="19" t="s">
        <v>174</v>
      </c>
      <c r="E47" s="19" t="s">
        <v>124</v>
      </c>
      <c r="F47" s="8" t="s">
        <v>33</v>
      </c>
      <c r="G47" s="93">
        <f>(Datos!E34*0.0125)+(Datos!E35*0.0125)+(Datos!E36*0.0125)+(Datos!E37*0.0125)</f>
        <v>5</v>
      </c>
    </row>
    <row r="48" spans="1:7" ht="38.25" x14ac:dyDescent="0.25">
      <c r="A48" s="85"/>
      <c r="B48" s="86"/>
      <c r="C48" s="19" t="s">
        <v>183</v>
      </c>
      <c r="D48" s="19" t="s">
        <v>125</v>
      </c>
      <c r="E48" s="19" t="s">
        <v>126</v>
      </c>
      <c r="F48" s="8" t="s">
        <v>33</v>
      </c>
      <c r="G48" s="94"/>
    </row>
    <row r="49" spans="1:7" ht="51" x14ac:dyDescent="0.25">
      <c r="A49" s="85"/>
      <c r="B49" s="86"/>
      <c r="C49" s="7" t="s">
        <v>127</v>
      </c>
      <c r="D49" s="7" t="s">
        <v>128</v>
      </c>
      <c r="E49" s="7" t="s">
        <v>129</v>
      </c>
      <c r="F49" s="8" t="s">
        <v>33</v>
      </c>
      <c r="G49" s="94"/>
    </row>
    <row r="50" spans="1:7" ht="96" customHeight="1" x14ac:dyDescent="0.25">
      <c r="A50" s="87"/>
      <c r="B50" s="88"/>
      <c r="C50" s="20" t="s">
        <v>160</v>
      </c>
      <c r="D50" s="20" t="s">
        <v>161</v>
      </c>
      <c r="E50" s="20" t="s">
        <v>162</v>
      </c>
      <c r="F50" s="8" t="s">
        <v>33</v>
      </c>
      <c r="G50" s="95"/>
    </row>
    <row r="51" spans="1:7" ht="18" x14ac:dyDescent="0.25">
      <c r="A51" s="82" t="s">
        <v>147</v>
      </c>
      <c r="B51" s="82"/>
      <c r="C51" s="82"/>
      <c r="D51" s="82"/>
      <c r="E51" s="82"/>
      <c r="F51" s="82"/>
      <c r="G51" s="23">
        <f>(G5+G9+G13+G19+G23+G27+G31+G38+G40+G42+G47)</f>
        <v>100</v>
      </c>
    </row>
  </sheetData>
  <mergeCells count="33">
    <mergeCell ref="A4:B4"/>
    <mergeCell ref="A5:B7"/>
    <mergeCell ref="G5:G7"/>
    <mergeCell ref="A1:G3"/>
    <mergeCell ref="A8:B8"/>
    <mergeCell ref="A9:B11"/>
    <mergeCell ref="G9:G11"/>
    <mergeCell ref="A12:B12"/>
    <mergeCell ref="A13:B17"/>
    <mergeCell ref="G13:G17"/>
    <mergeCell ref="A18:B18"/>
    <mergeCell ref="A19:B21"/>
    <mergeCell ref="G19:G21"/>
    <mergeCell ref="A22:B22"/>
    <mergeCell ref="A23:B25"/>
    <mergeCell ref="G23:G25"/>
    <mergeCell ref="A26:B26"/>
    <mergeCell ref="A27:B29"/>
    <mergeCell ref="G27:G29"/>
    <mergeCell ref="A30:B30"/>
    <mergeCell ref="A31:B36"/>
    <mergeCell ref="G31:G36"/>
    <mergeCell ref="A37:B37"/>
    <mergeCell ref="A38:B38"/>
    <mergeCell ref="A39:B39"/>
    <mergeCell ref="A40:B40"/>
    <mergeCell ref="A41:B41"/>
    <mergeCell ref="A51:F51"/>
    <mergeCell ref="A42:B45"/>
    <mergeCell ref="G42:G45"/>
    <mergeCell ref="A46:B46"/>
    <mergeCell ref="A47:B50"/>
    <mergeCell ref="G47:G50"/>
  </mergeCells>
  <dataValidations count="3">
    <dataValidation type="list" allowBlank="1" showInputMessage="1" showErrorMessage="1" prompt="Excelente_x000a_Bueno_x000a_Insuficiente" sqref="F5:F7">
      <formula1>$L$2:$L$4</formula1>
    </dataValidation>
    <dataValidation type="custom" allowBlank="1" showInputMessage="1" showErrorMessage="1" sqref="L2:L4">
      <formula1>F5</formula1>
    </dataValidation>
    <dataValidation type="list" allowBlank="1" showInputMessage="1" showErrorMessage="1" sqref="F47:F50 F9:F11 F13:F17 F19:F21 F23:F25 F27:F29 F31:F36 F38 F40 F42:F45">
      <formula1>$L$2:$L$4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E2" sqref="E2"/>
    </sheetView>
  </sheetViews>
  <sheetFormatPr baseColWidth="10" defaultColWidth="11.42578125" defaultRowHeight="15" x14ac:dyDescent="0.25"/>
  <cols>
    <col min="1" max="16384" width="11.42578125" style="26"/>
  </cols>
  <sheetData>
    <row r="1" spans="1:5" ht="30" x14ac:dyDescent="0.25">
      <c r="A1" s="24" t="s">
        <v>42</v>
      </c>
      <c r="B1" s="108" t="s">
        <v>43</v>
      </c>
      <c r="C1" s="108"/>
      <c r="D1" s="108"/>
      <c r="E1" s="25" t="s">
        <v>44</v>
      </c>
    </row>
    <row r="2" spans="1:5" x14ac:dyDescent="0.25">
      <c r="A2" s="104" t="s">
        <v>141</v>
      </c>
      <c r="B2" s="11" t="s">
        <v>33</v>
      </c>
      <c r="C2" s="11" t="s">
        <v>40</v>
      </c>
      <c r="D2" s="11" t="s">
        <v>41</v>
      </c>
      <c r="E2" s="27">
        <f>IF(Rúbrica!F5="Excelente",100,IF(Rúbrica!F5="Bueno",50,IF(Rúbrica!F5="Insuficiente",0)))</f>
        <v>100</v>
      </c>
    </row>
    <row r="3" spans="1:5" x14ac:dyDescent="0.25">
      <c r="A3" s="104"/>
      <c r="B3" s="11" t="s">
        <v>33</v>
      </c>
      <c r="C3" s="11" t="s">
        <v>40</v>
      </c>
      <c r="D3" s="11" t="s">
        <v>41</v>
      </c>
      <c r="E3" s="27">
        <f>IF(Rúbrica!F6="Excelente",100,IF(Rúbrica!F6="Bueno",50,IF(Rúbrica!F6="Insuficiente",0)))</f>
        <v>100</v>
      </c>
    </row>
    <row r="4" spans="1:5" x14ac:dyDescent="0.25">
      <c r="A4" s="104"/>
      <c r="B4" s="11" t="s">
        <v>33</v>
      </c>
      <c r="C4" s="11" t="s">
        <v>40</v>
      </c>
      <c r="D4" s="11" t="s">
        <v>41</v>
      </c>
      <c r="E4" s="27">
        <f>IF(Rúbrica!F7="Excelente",100,IF(Rúbrica!F7="Bueno",50,IF(Rúbrica!F7="Insuficiente",0)))</f>
        <v>100</v>
      </c>
    </row>
    <row r="5" spans="1:5" x14ac:dyDescent="0.25">
      <c r="A5" s="104" t="s">
        <v>45</v>
      </c>
      <c r="B5" s="11" t="s">
        <v>33</v>
      </c>
      <c r="C5" s="11" t="s">
        <v>40</v>
      </c>
      <c r="D5" s="11" t="s">
        <v>41</v>
      </c>
      <c r="E5" s="27">
        <f>IF(Rúbrica!F9="Excelente",100,IF(Rúbrica!F9="Bueno",50,IF(Rúbrica!F9="Insuficiente",0)))</f>
        <v>100</v>
      </c>
    </row>
    <row r="6" spans="1:5" x14ac:dyDescent="0.25">
      <c r="A6" s="104"/>
      <c r="B6" s="11" t="s">
        <v>33</v>
      </c>
      <c r="C6" s="11" t="s">
        <v>40</v>
      </c>
      <c r="D6" s="11" t="s">
        <v>41</v>
      </c>
      <c r="E6" s="27">
        <f>IF(Rúbrica!F10="Excelente",100,IF(Rúbrica!F10="Bueno",50,IF(Rúbrica!F10="Insuficiente",0)))</f>
        <v>100</v>
      </c>
    </row>
    <row r="7" spans="1:5" x14ac:dyDescent="0.25">
      <c r="A7" s="104"/>
      <c r="B7" s="11" t="s">
        <v>33</v>
      </c>
      <c r="C7" s="11" t="s">
        <v>40</v>
      </c>
      <c r="D7" s="11" t="s">
        <v>41</v>
      </c>
      <c r="E7" s="27">
        <f>IF(Rúbrica!F11="Excelente",100,IF(Rúbrica!F11="Bueno",50,IF(Rúbrica!F11="Insuficiente",0)))</f>
        <v>100</v>
      </c>
    </row>
    <row r="8" spans="1:5" x14ac:dyDescent="0.25">
      <c r="A8" s="104" t="s">
        <v>46</v>
      </c>
      <c r="B8" s="11" t="s">
        <v>33</v>
      </c>
      <c r="C8" s="11" t="s">
        <v>40</v>
      </c>
      <c r="D8" s="11" t="s">
        <v>41</v>
      </c>
      <c r="E8" s="27">
        <f>IF(Rúbrica!F13="Excelente",100,IF(Rúbrica!F13="Bueno",50,IF(Rúbrica!F13="Insuficiente",0)))</f>
        <v>100</v>
      </c>
    </row>
    <row r="9" spans="1:5" x14ac:dyDescent="0.25">
      <c r="A9" s="104"/>
      <c r="B9" s="11" t="s">
        <v>33</v>
      </c>
      <c r="C9" s="11" t="s">
        <v>40</v>
      </c>
      <c r="D9" s="11" t="s">
        <v>41</v>
      </c>
      <c r="E9" s="27">
        <f>IF(Rúbrica!F14="Excelente",100,IF(Rúbrica!F14="Bueno",50,IF(Rúbrica!F14="Insuficiente",0)))</f>
        <v>100</v>
      </c>
    </row>
    <row r="10" spans="1:5" x14ac:dyDescent="0.25">
      <c r="A10" s="104"/>
      <c r="B10" s="11" t="s">
        <v>33</v>
      </c>
      <c r="C10" s="11" t="s">
        <v>40</v>
      </c>
      <c r="D10" s="11" t="s">
        <v>41</v>
      </c>
      <c r="E10" s="27">
        <f>IF(Rúbrica!F15="Excelente",100,IF(Rúbrica!F15="Bueno",50,IF(Rúbrica!F15="Insuficiente",0)))</f>
        <v>100</v>
      </c>
    </row>
    <row r="11" spans="1:5" x14ac:dyDescent="0.25">
      <c r="A11" s="104"/>
      <c r="B11" s="11" t="s">
        <v>33</v>
      </c>
      <c r="C11" s="11" t="s">
        <v>40</v>
      </c>
      <c r="D11" s="11" t="s">
        <v>41</v>
      </c>
      <c r="E11" s="27">
        <f>IF(Rúbrica!F16="Excelente",100,IF(Rúbrica!F16="Bueno",50,IF(Rúbrica!F16="Insuficiente",0)))</f>
        <v>100</v>
      </c>
    </row>
    <row r="12" spans="1:5" x14ac:dyDescent="0.25">
      <c r="A12" s="104"/>
      <c r="B12" s="11" t="s">
        <v>33</v>
      </c>
      <c r="C12" s="11" t="s">
        <v>40</v>
      </c>
      <c r="D12" s="11" t="s">
        <v>41</v>
      </c>
      <c r="E12" s="27">
        <f>IF(Rúbrica!F17="Excelente",100,IF(Rúbrica!F17="Bueno",50,IF(Rúbrica!F17="Insuficiente",0)))</f>
        <v>100</v>
      </c>
    </row>
    <row r="13" spans="1:5" x14ac:dyDescent="0.25">
      <c r="A13" s="104" t="s">
        <v>47</v>
      </c>
      <c r="B13" s="11" t="s">
        <v>33</v>
      </c>
      <c r="C13" s="11" t="s">
        <v>40</v>
      </c>
      <c r="D13" s="11" t="s">
        <v>41</v>
      </c>
      <c r="E13" s="27">
        <f>IF(Rúbrica!F19="Excelente",100,IF(Rúbrica!F19="Bueno",50,IF(Rúbrica!F19="Insuficiente",0)))</f>
        <v>100</v>
      </c>
    </row>
    <row r="14" spans="1:5" x14ac:dyDescent="0.25">
      <c r="A14" s="104"/>
      <c r="B14" s="11" t="s">
        <v>33</v>
      </c>
      <c r="C14" s="11" t="s">
        <v>40</v>
      </c>
      <c r="D14" s="11" t="s">
        <v>41</v>
      </c>
      <c r="E14" s="27">
        <f>IF(Rúbrica!F20="Excelente",100,IF(Rúbrica!F20="Bueno",50,IF(Rúbrica!F20="Insuficiente",0)))</f>
        <v>100</v>
      </c>
    </row>
    <row r="15" spans="1:5" x14ac:dyDescent="0.25">
      <c r="A15" s="104"/>
      <c r="B15" s="11" t="s">
        <v>33</v>
      </c>
      <c r="C15" s="11" t="s">
        <v>40</v>
      </c>
      <c r="D15" s="11" t="s">
        <v>41</v>
      </c>
      <c r="E15" s="27">
        <f>IF(Rúbrica!F21="Excelente",100,IF(Rúbrica!F21="Bueno",50,IF(Rúbrica!F21="Insuficiente",0)))</f>
        <v>100</v>
      </c>
    </row>
    <row r="16" spans="1:5" x14ac:dyDescent="0.25">
      <c r="A16" s="104" t="s">
        <v>48</v>
      </c>
      <c r="B16" s="11" t="s">
        <v>33</v>
      </c>
      <c r="C16" s="11" t="s">
        <v>40</v>
      </c>
      <c r="D16" s="11" t="s">
        <v>41</v>
      </c>
      <c r="E16" s="27">
        <f>IF(Rúbrica!F23="Excelente",100,IF(Rúbrica!F23="Bueno",50,IF(Rúbrica!F23="Insuficiente",0)))</f>
        <v>100</v>
      </c>
    </row>
    <row r="17" spans="1:5" x14ac:dyDescent="0.25">
      <c r="A17" s="104"/>
      <c r="B17" s="11" t="s">
        <v>33</v>
      </c>
      <c r="C17" s="11" t="s">
        <v>40</v>
      </c>
      <c r="D17" s="11" t="s">
        <v>41</v>
      </c>
      <c r="E17" s="27">
        <f>IF(Rúbrica!F24="Excelente",100,IF(Rúbrica!F24="Bueno",50,IF(Rúbrica!F24="Insuficiente",0)))</f>
        <v>100</v>
      </c>
    </row>
    <row r="18" spans="1:5" x14ac:dyDescent="0.25">
      <c r="A18" s="104"/>
      <c r="B18" s="11" t="s">
        <v>33</v>
      </c>
      <c r="C18" s="11" t="s">
        <v>40</v>
      </c>
      <c r="D18" s="11" t="s">
        <v>41</v>
      </c>
      <c r="E18" s="27">
        <f>IF(Rúbrica!F25="Excelente",100,IF(Rúbrica!F25="Bueno",50,IF(Rúbrica!F25="Insuficiente",0)))</f>
        <v>100</v>
      </c>
    </row>
    <row r="19" spans="1:5" x14ac:dyDescent="0.25">
      <c r="A19" s="104" t="s">
        <v>142</v>
      </c>
      <c r="B19" s="11" t="s">
        <v>33</v>
      </c>
      <c r="C19" s="11" t="s">
        <v>40</v>
      </c>
      <c r="D19" s="11" t="s">
        <v>41</v>
      </c>
      <c r="E19" s="27">
        <f>IF(Rúbrica!F27="Excelente",100,IF(Rúbrica!F27="Bueno",50,IF(Rúbrica!F27="Insuficiente",0)))</f>
        <v>100</v>
      </c>
    </row>
    <row r="20" spans="1:5" x14ac:dyDescent="0.25">
      <c r="A20" s="104"/>
      <c r="B20" s="11" t="s">
        <v>33</v>
      </c>
      <c r="C20" s="11" t="s">
        <v>40</v>
      </c>
      <c r="D20" s="11" t="s">
        <v>41</v>
      </c>
      <c r="E20" s="27">
        <f>IF(Rúbrica!F28="Excelente",100,IF(Rúbrica!F28="Bueno",50,IF(Rúbrica!F28="Insuficiente",0)))</f>
        <v>100</v>
      </c>
    </row>
    <row r="21" spans="1:5" x14ac:dyDescent="0.25">
      <c r="A21" s="104"/>
      <c r="B21" s="11" t="s">
        <v>33</v>
      </c>
      <c r="C21" s="11" t="s">
        <v>40</v>
      </c>
      <c r="D21" s="11" t="s">
        <v>41</v>
      </c>
      <c r="E21" s="27">
        <f>IF(Rúbrica!F29="Excelente",100,IF(Rúbrica!F29="Bueno",50,IF(Rúbrica!F29="Insuficiente",0)))</f>
        <v>100</v>
      </c>
    </row>
    <row r="22" spans="1:5" x14ac:dyDescent="0.25">
      <c r="A22" s="105" t="s">
        <v>143</v>
      </c>
      <c r="B22" s="11" t="s">
        <v>33</v>
      </c>
      <c r="C22" s="11" t="s">
        <v>40</v>
      </c>
      <c r="D22" s="11" t="s">
        <v>41</v>
      </c>
      <c r="E22" s="27">
        <f>IF(Rúbrica!F31="Excelente",100,IF(Rúbrica!F31="Bueno",50,IF(Rúbrica!F31="Insuficiente",0)))</f>
        <v>100</v>
      </c>
    </row>
    <row r="23" spans="1:5" x14ac:dyDescent="0.25">
      <c r="A23" s="106"/>
      <c r="B23" s="11" t="s">
        <v>33</v>
      </c>
      <c r="C23" s="11" t="s">
        <v>40</v>
      </c>
      <c r="D23" s="11" t="s">
        <v>41</v>
      </c>
      <c r="E23" s="27">
        <f>IF(Rúbrica!F32="Excelente",100,IF(Rúbrica!F32="Bueno",50,IF(Rúbrica!F32="Insuficiente",0)))</f>
        <v>100</v>
      </c>
    </row>
    <row r="24" spans="1:5" x14ac:dyDescent="0.25">
      <c r="A24" s="106"/>
      <c r="B24" s="11" t="s">
        <v>33</v>
      </c>
      <c r="C24" s="11" t="s">
        <v>40</v>
      </c>
      <c r="D24" s="11" t="s">
        <v>41</v>
      </c>
      <c r="E24" s="27">
        <f>IF(Rúbrica!F33="Excelente",100,IF(Rúbrica!F33="Bueno",50,IF(Rúbrica!F33="Insuficiente",0)))</f>
        <v>100</v>
      </c>
    </row>
    <row r="25" spans="1:5" x14ac:dyDescent="0.25">
      <c r="A25" s="106"/>
      <c r="B25" s="11" t="s">
        <v>33</v>
      </c>
      <c r="C25" s="11" t="s">
        <v>40</v>
      </c>
      <c r="D25" s="11" t="s">
        <v>41</v>
      </c>
      <c r="E25" s="27">
        <f>IF(Rúbrica!F34="Excelente",100,IF(Rúbrica!F34="Bueno",50,IF(Rúbrica!F34="Insuficiente",0)))</f>
        <v>100</v>
      </c>
    </row>
    <row r="26" spans="1:5" x14ac:dyDescent="0.25">
      <c r="A26" s="106"/>
      <c r="B26" s="11" t="s">
        <v>33</v>
      </c>
      <c r="C26" s="11" t="s">
        <v>40</v>
      </c>
      <c r="D26" s="11" t="s">
        <v>41</v>
      </c>
      <c r="E26" s="27">
        <f>IF(Rúbrica!F35="Excelente",100,IF(Rúbrica!F35="Bueno",50,IF(Rúbrica!F35="Insuficiente",0)))</f>
        <v>100</v>
      </c>
    </row>
    <row r="27" spans="1:5" x14ac:dyDescent="0.25">
      <c r="A27" s="107"/>
      <c r="B27" s="11" t="s">
        <v>33</v>
      </c>
      <c r="C27" s="11" t="s">
        <v>40</v>
      </c>
      <c r="D27" s="11" t="s">
        <v>41</v>
      </c>
      <c r="E27" s="27">
        <f>IF(Rúbrica!F36="Excelente",100,IF(Rúbrica!F36="Bueno",50,IF(Rúbrica!F36="Insuficiente",0)))</f>
        <v>100</v>
      </c>
    </row>
    <row r="28" spans="1:5" ht="25.5" x14ac:dyDescent="0.25">
      <c r="A28" s="12" t="s">
        <v>144</v>
      </c>
      <c r="B28" s="11" t="s">
        <v>33</v>
      </c>
      <c r="C28" s="11" t="s">
        <v>40</v>
      </c>
      <c r="D28" s="11" t="s">
        <v>41</v>
      </c>
      <c r="E28" s="27">
        <f>IF(Rúbrica!F38="Excelente",100,IF(Rúbrica!F38="Bueno",50,IF(Rúbrica!F38="Insuficiente",0)))</f>
        <v>100</v>
      </c>
    </row>
    <row r="29" spans="1:5" ht="25.5" x14ac:dyDescent="0.25">
      <c r="A29" s="11" t="s">
        <v>49</v>
      </c>
      <c r="B29" s="11" t="s">
        <v>33</v>
      </c>
      <c r="C29" s="11" t="s">
        <v>40</v>
      </c>
      <c r="D29" s="11" t="s">
        <v>41</v>
      </c>
      <c r="E29" s="27">
        <f>IF(Rúbrica!F40="Excelente",100,IF(Rúbrica!F40="Bueno",50,IF(Rúbrica!F40="Insuficiente",0)))</f>
        <v>100</v>
      </c>
    </row>
    <row r="30" spans="1:5" x14ac:dyDescent="0.25">
      <c r="A30" s="105" t="s">
        <v>50</v>
      </c>
      <c r="B30" s="11" t="s">
        <v>33</v>
      </c>
      <c r="C30" s="11" t="s">
        <v>40</v>
      </c>
      <c r="D30" s="11" t="s">
        <v>41</v>
      </c>
      <c r="E30" s="27">
        <f>IF(Rúbrica!F42="Excelente",100,IF(Rúbrica!F42="Bueno",50,IF(Rúbrica!F42="Insuficiente",0)))</f>
        <v>100</v>
      </c>
    </row>
    <row r="31" spans="1:5" x14ac:dyDescent="0.25">
      <c r="A31" s="106"/>
      <c r="B31" s="11" t="s">
        <v>33</v>
      </c>
      <c r="C31" s="11" t="s">
        <v>40</v>
      </c>
      <c r="D31" s="11" t="s">
        <v>41</v>
      </c>
      <c r="E31" s="27">
        <f>IF(Rúbrica!F43="Excelente",100,IF(Rúbrica!F43="Bueno",50,IF(Rúbrica!F43="Insuficiente",0)))</f>
        <v>100</v>
      </c>
    </row>
    <row r="32" spans="1:5" x14ac:dyDescent="0.25">
      <c r="A32" s="106"/>
      <c r="B32" s="11" t="s">
        <v>33</v>
      </c>
      <c r="C32" s="11" t="s">
        <v>40</v>
      </c>
      <c r="D32" s="11" t="s">
        <v>41</v>
      </c>
      <c r="E32" s="27">
        <f>IF(Rúbrica!F44="Excelente",100,IF(Rúbrica!F44="Bueno",50,IF(Rúbrica!F44="Insuficiente",0)))</f>
        <v>100</v>
      </c>
    </row>
    <row r="33" spans="1:5" x14ac:dyDescent="0.25">
      <c r="A33" s="107"/>
      <c r="B33" s="11" t="s">
        <v>33</v>
      </c>
      <c r="C33" s="11" t="s">
        <v>40</v>
      </c>
      <c r="D33" s="11" t="s">
        <v>41</v>
      </c>
      <c r="E33" s="27">
        <f>IF(Rúbrica!F45="Excelente",100,IF(Rúbrica!F45="Bueno",50,IF(Rúbrica!F45="Insuficiente",0)))</f>
        <v>100</v>
      </c>
    </row>
    <row r="34" spans="1:5" x14ac:dyDescent="0.25">
      <c r="A34" s="105" t="s">
        <v>148</v>
      </c>
      <c r="B34" s="11" t="s">
        <v>33</v>
      </c>
      <c r="C34" s="11" t="s">
        <v>40</v>
      </c>
      <c r="D34" s="11" t="s">
        <v>41</v>
      </c>
      <c r="E34" s="27">
        <f>IF(Rúbrica!F47="Excelente",100,IF(Rúbrica!F47="Bueno",50,IF(Rúbrica!F47="Insuficiente",0)))</f>
        <v>100</v>
      </c>
    </row>
    <row r="35" spans="1:5" x14ac:dyDescent="0.25">
      <c r="A35" s="106"/>
      <c r="B35" s="11" t="s">
        <v>33</v>
      </c>
      <c r="C35" s="11" t="s">
        <v>40</v>
      </c>
      <c r="D35" s="11" t="s">
        <v>41</v>
      </c>
      <c r="E35" s="27">
        <f>IF(Rúbrica!F48="Excelente",100,IF(Rúbrica!F48="Bueno",50,IF(Rúbrica!F48="Insuficiente",0)))</f>
        <v>100</v>
      </c>
    </row>
    <row r="36" spans="1:5" x14ac:dyDescent="0.25">
      <c r="A36" s="106"/>
      <c r="B36" s="11" t="s">
        <v>33</v>
      </c>
      <c r="C36" s="11" t="s">
        <v>40</v>
      </c>
      <c r="D36" s="11" t="s">
        <v>41</v>
      </c>
      <c r="E36" s="27">
        <f>IF(Rúbrica!F49="Excelente",100,IF(Rúbrica!F49="Bueno",50,IF(Rúbrica!F49="Insuficiente",0)))</f>
        <v>100</v>
      </c>
    </row>
    <row r="37" spans="1:5" x14ac:dyDescent="0.25">
      <c r="A37" s="107"/>
      <c r="B37" s="11" t="s">
        <v>33</v>
      </c>
      <c r="C37" s="11" t="s">
        <v>40</v>
      </c>
      <c r="D37" s="11" t="s">
        <v>41</v>
      </c>
      <c r="E37" s="27">
        <f>IF(Rúbrica!F50="Excelente",100,IF(Rúbrica!F50="Bueno",50,IF(Rúbrica!F50="Insuficiente",0)))</f>
        <v>100</v>
      </c>
    </row>
  </sheetData>
  <mergeCells count="10">
    <mergeCell ref="A19:A21"/>
    <mergeCell ref="A22:A27"/>
    <mergeCell ref="A30:A33"/>
    <mergeCell ref="A34:A37"/>
    <mergeCell ref="B1:D1"/>
    <mergeCell ref="A2:A4"/>
    <mergeCell ref="A5:A7"/>
    <mergeCell ref="A8:A12"/>
    <mergeCell ref="A13:A15"/>
    <mergeCell ref="A16:A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Formato_Evaluación_Anteproyecto</vt:lpstr>
      <vt:lpstr>Rúbrica</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Johana Carvajalino Quintero</dc:creator>
  <cp:lastModifiedBy>STUDENT</cp:lastModifiedBy>
  <dcterms:created xsi:type="dcterms:W3CDTF">2024-04-18T01:37:51Z</dcterms:created>
  <dcterms:modified xsi:type="dcterms:W3CDTF">2024-08-02T21:06:38Z</dcterms:modified>
</cp:coreProperties>
</file>